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worksheets/sheet87.xml" ContentType="application/vnd.openxmlformats-officedocument.spreadsheetml.workshee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Default Extension="emf" ContentType="image/x-emf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99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46.xml" ContentType="application/vnd.openxmlformats-officedocument.drawingml.chart+xml"/>
  <Override PartName="/xl/drawings/drawing32.xml" ContentType="application/vnd.openxmlformats-officedocument.drawing+xml"/>
  <Override PartName="/xl/worksheets/sheet59.xml" ContentType="application/vnd.openxmlformats-officedocument.spreadsheetml.worksheet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Override PartName="/xl/externalLinks/externalLink20.xml" ContentType="application/vnd.openxmlformats-officedocument.spreadsheetml.externalLink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worksheets/sheet66.xml" ContentType="application/vnd.openxmlformats-officedocument.spreadsheetml.worksheet+xml"/>
  <Override PartName="/xl/worksheets/sheet95.xml" ContentType="application/vnd.openxmlformats-officedocument.spreadsheetml.workshee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55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worksheets/sheet89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worksheets/sheet96.xml" ContentType="application/vnd.openxmlformats-officedocument.spreadsheetml.worksheet+xml"/>
  <Override PartName="/xl/externalLinks/externalLink21.xml" ContentType="application/vnd.openxmlformats-officedocument.spreadsheetml.externalLink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externalLinks/externalLink10.xml" ContentType="application/vnd.openxmlformats-officedocument.spreadsheetml.externalLink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worksheets/sheet100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drawings/drawing16.xml" ContentType="application/vnd.openxmlformats-officedocument.drawing+xml"/>
  <Override PartName="/xl/charts/chart48.xml" ContentType="application/vnd.openxmlformats-officedocument.drawingml.chart+xml"/>
  <Override PartName="/xl/drawings/drawing34.xml" ContentType="application/vnd.openxmlformats-officedocument.drawing+xml"/>
  <Override PartName="/xl/worksheets/sheet2.xml" ContentType="application/vnd.openxmlformats-officedocument.spreadsheetml.worksheet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worksheets/sheet97.xml" ContentType="application/vnd.openxmlformats-officedocument.spreadsheetml.worksheet+xml"/>
  <Override PartName="/xl/externalLinks/externalLink11.xml" ContentType="application/vnd.openxmlformats-officedocument.spreadsheetml.externalLink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44.xml" ContentType="application/vnd.openxmlformats-officedocument.drawingml.chart+xml"/>
  <Override PartName="/xl/drawings/drawing30.xml" ContentType="application/vnd.openxmlformats-officedocument.drawing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worksheets/sheet5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34.xml" ContentType="application/vnd.openxmlformats-officedocument.drawingml.chart+xml"/>
  <Override PartName="/xl/charts/chart4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defaultThemeVersion="124226"/>
  <bookViews>
    <workbookView xWindow="11910" yWindow="90" windowWidth="12855" windowHeight="12240" tabRatio="526" firstSheet="33" activeTab="33"/>
  </bookViews>
  <sheets>
    <sheet name="12.1.1" sheetId="198" r:id="rId1"/>
    <sheet name="12.1.2" sheetId="199" r:id="rId2"/>
    <sheet name="12.1.3" sheetId="200" r:id="rId3"/>
    <sheet name="12.1.4" sheetId="201" r:id="rId4"/>
    <sheet name="12.1.5" sheetId="202" r:id="rId5"/>
    <sheet name="12.1.6" sheetId="203" r:id="rId6"/>
    <sheet name="12.1.7" sheetId="204" r:id="rId7"/>
    <sheet name="12.2.1" sheetId="172" r:id="rId8"/>
    <sheet name="12.2.2" sheetId="173" r:id="rId9"/>
    <sheet name="12.2.3" sheetId="174" r:id="rId10"/>
    <sheet name="12.2.4" sheetId="175" r:id="rId11"/>
    <sheet name="12.3.1" sheetId="176" r:id="rId12"/>
    <sheet name="12.3.2" sheetId="177" r:id="rId13"/>
    <sheet name="12.3.3" sheetId="178" r:id="rId14"/>
    <sheet name="12.3.4" sheetId="179" r:id="rId15"/>
    <sheet name="12.3.5" sheetId="180" r:id="rId16"/>
    <sheet name="12.4.1" sheetId="181" r:id="rId17"/>
    <sheet name="12.4.2" sheetId="182" r:id="rId18"/>
    <sheet name="12.4.3" sheetId="183" r:id="rId19"/>
    <sheet name="12.4.4" sheetId="184" r:id="rId20"/>
    <sheet name="12.4.5" sheetId="185" r:id="rId21"/>
    <sheet name="12.4.6" sheetId="186" r:id="rId22"/>
    <sheet name="12.4.7" sheetId="187" r:id="rId23"/>
    <sheet name="12.4.8" sheetId="188" r:id="rId24"/>
    <sheet name="12.4.9" sheetId="189" r:id="rId25"/>
    <sheet name="12.4.10" sheetId="190" r:id="rId26"/>
    <sheet name="12.5.1" sheetId="191" r:id="rId27"/>
    <sheet name="12.5.2" sheetId="192" r:id="rId28"/>
    <sheet name="12.5.3" sheetId="193" r:id="rId29"/>
    <sheet name="12.5.4" sheetId="194" r:id="rId30"/>
    <sheet name="12.5.5 " sheetId="195" r:id="rId31"/>
    <sheet name="12.5.6" sheetId="196" r:id="rId32"/>
    <sheet name="12.5.7" sheetId="197" r:id="rId33"/>
    <sheet name="12.6.1.1" sheetId="205" r:id="rId34"/>
    <sheet name="12.6.1.2 " sheetId="206" r:id="rId35"/>
    <sheet name="12.6.2.1" sheetId="65" r:id="rId36"/>
    <sheet name="Grafico 12.6.2.1" sheetId="133" r:id="rId37"/>
    <sheet name="12.6.2.2" sheetId="207" r:id="rId38"/>
    <sheet name="12.6.2.3" sheetId="67" r:id="rId39"/>
    <sheet name="12.6.2.4" sheetId="68" r:id="rId40"/>
    <sheet name="12.6.3.1" sheetId="73" r:id="rId41"/>
    <sheet name="12.7.1" sheetId="134" r:id="rId42"/>
    <sheet name="12.7.2" sheetId="135" r:id="rId43"/>
    <sheet name="12.7.3" sheetId="136" r:id="rId44"/>
    <sheet name="12.7.4" sheetId="137" r:id="rId45"/>
    <sheet name="12.7.5" sheetId="138" r:id="rId46"/>
    <sheet name="12.7.6" sheetId="139" r:id="rId47"/>
    <sheet name="12.7.7" sheetId="140" r:id="rId48"/>
    <sheet name="12.7.8" sheetId="141" r:id="rId49"/>
    <sheet name="12.7.9" sheetId="142" r:id="rId50"/>
    <sheet name="12.7.10" sheetId="143" r:id="rId51"/>
    <sheet name="12.7.11" sheetId="144" r:id="rId52"/>
    <sheet name="12.7.12" sheetId="145" r:id="rId53"/>
    <sheet name="12.7.13" sheetId="146" r:id="rId54"/>
    <sheet name="12.7.14" sheetId="147" r:id="rId55"/>
    <sheet name="12.7.15" sheetId="148" r:id="rId56"/>
    <sheet name="12.7.16" sheetId="149" r:id="rId57"/>
    <sheet name="12.7.17" sheetId="150" r:id="rId58"/>
    <sheet name="12.7.18" sheetId="151" r:id="rId59"/>
    <sheet name="12.7.19" sheetId="152" r:id="rId60"/>
    <sheet name="12.7.20" sheetId="153" r:id="rId61"/>
    <sheet name="12.7.21" sheetId="154" r:id="rId62"/>
    <sheet name="12.7.22" sheetId="155" r:id="rId63"/>
    <sheet name="12.7.23" sheetId="156" r:id="rId64"/>
    <sheet name="12.7.24" sheetId="157" r:id="rId65"/>
    <sheet name="12.7.25" sheetId="158" r:id="rId66"/>
    <sheet name="12.7.26" sheetId="159" r:id="rId67"/>
    <sheet name="12.7.27" sheetId="160" r:id="rId68"/>
    <sheet name="12.7.28" sheetId="161" r:id="rId69"/>
    <sheet name="12.7.29" sheetId="162" r:id="rId70"/>
    <sheet name="12.8.1.1" sheetId="39" r:id="rId71"/>
    <sheet name="12.8.1.2" sheetId="40" r:id="rId72"/>
    <sheet name="12.8.1.3" sheetId="41" r:id="rId73"/>
    <sheet name="12.8.1.4" sheetId="42" r:id="rId74"/>
    <sheet name="12.8.1.5" sheetId="43" r:id="rId75"/>
    <sheet name="12.8.1.6 " sheetId="130" r:id="rId76"/>
    <sheet name="12.8.2.1" sheetId="45" r:id="rId77"/>
    <sheet name="12.8.2.2" sheetId="46" r:id="rId78"/>
    <sheet name="12.8.2.3" sheetId="47" r:id="rId79"/>
    <sheet name="12.8.2.4" sheetId="48" r:id="rId80"/>
    <sheet name="12.8.2.5" sheetId="49" r:id="rId81"/>
    <sheet name="12.8.2.6" sheetId="50" r:id="rId82"/>
    <sheet name="12.8.3.1" sheetId="51" r:id="rId83"/>
    <sheet name="12.8.4.1" sheetId="52" r:id="rId84"/>
    <sheet name="12.8.4.2" sheetId="53" r:id="rId85"/>
    <sheet name="12.8.4.3" sheetId="54" r:id="rId86"/>
    <sheet name="12.8.4.4" sheetId="55" r:id="rId87"/>
    <sheet name="12.8.4.5" sheetId="56" r:id="rId88"/>
    <sheet name="12.8.5.1" sheetId="57" r:id="rId89"/>
    <sheet name="12.8.5.2" sheetId="58" r:id="rId90"/>
    <sheet name="12.8.5.3" sheetId="59" r:id="rId91"/>
    <sheet name="12.8.5.4" sheetId="60" r:id="rId92"/>
    <sheet name="12.8.5.5" sheetId="61" r:id="rId93"/>
    <sheet name="12.8.6.1" sheetId="62" r:id="rId94"/>
    <sheet name="12.9.1" sheetId="163" r:id="rId95"/>
    <sheet name="12.9.2" sheetId="164" r:id="rId96"/>
    <sheet name="GR.12.9.2" sheetId="165" r:id="rId97"/>
    <sheet name="12.9.3" sheetId="166" r:id="rId98"/>
    <sheet name="12.9.4" sheetId="167" r:id="rId99"/>
    <sheet name="12.9.5" sheetId="168" r:id="rId100"/>
    <sheet name="12.9.6" sheetId="169" r:id="rId101"/>
    <sheet name="12.9.7" sheetId="170" r:id="rId102"/>
  </sheets>
  <externalReferences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</externalReferences>
  <definedNames>
    <definedName name="\A" localSheetId="7">#REF!</definedName>
    <definedName name="\A" localSheetId="25">#REF!</definedName>
    <definedName name="\A" localSheetId="24">#REF!</definedName>
    <definedName name="\A" localSheetId="33">#REF!</definedName>
    <definedName name="\A" localSheetId="34">#REF!</definedName>
    <definedName name="\A">#REF!</definedName>
    <definedName name="\B" localSheetId="7">#REF!</definedName>
    <definedName name="\B" localSheetId="16">#REF!</definedName>
    <definedName name="\B" localSheetId="21">#REF!</definedName>
    <definedName name="\B" localSheetId="24">#REF!</definedName>
    <definedName name="\B" localSheetId="30">#REF!</definedName>
    <definedName name="\B" localSheetId="33">#REF!</definedName>
    <definedName name="\B" localSheetId="34">#REF!</definedName>
    <definedName name="\B">#REF!</definedName>
    <definedName name="\C" localSheetId="7">#REF!</definedName>
    <definedName name="\C" localSheetId="25">#REF!</definedName>
    <definedName name="\C" localSheetId="24">#REF!</definedName>
    <definedName name="\C" localSheetId="33">#REF!</definedName>
    <definedName name="\C" localSheetId="34">#REF!</definedName>
    <definedName name="\C">#REF!</definedName>
    <definedName name="\D" localSheetId="7">'[1]19.11-12'!$B$51</definedName>
    <definedName name="\D" localSheetId="16">'[2]19.11-12'!$B$51</definedName>
    <definedName name="\D" localSheetId="21">'[2]19.11-12'!$B$51</definedName>
    <definedName name="\D" localSheetId="30">'[2]19.11-12'!$B$51</definedName>
    <definedName name="\D">'[3]19.11-12'!$B$51</definedName>
    <definedName name="\G" localSheetId="7">#REF!</definedName>
    <definedName name="\G" localSheetId="25">#REF!</definedName>
    <definedName name="\G" localSheetId="24">#REF!</definedName>
    <definedName name="\G" localSheetId="33">#REF!</definedName>
    <definedName name="\G" localSheetId="34">#REF!</definedName>
    <definedName name="\G" localSheetId="37">#REF!</definedName>
    <definedName name="\G">#REF!</definedName>
    <definedName name="\I" localSheetId="7">#REF!</definedName>
    <definedName name="\I" localSheetId="16">#REF!</definedName>
    <definedName name="\I" localSheetId="21">#REF!</definedName>
    <definedName name="\I" localSheetId="24">#REF!</definedName>
    <definedName name="\I" localSheetId="30">#REF!</definedName>
    <definedName name="\I" localSheetId="33">#REF!</definedName>
    <definedName name="\I" localSheetId="34">#REF!</definedName>
    <definedName name="\I">#REF!</definedName>
    <definedName name="\L" localSheetId="7">'[1]19.11-12'!$B$53</definedName>
    <definedName name="\L" localSheetId="16">'[2]19.11-12'!$B$53</definedName>
    <definedName name="\L" localSheetId="21">'[2]19.11-12'!$B$53</definedName>
    <definedName name="\L" localSheetId="30">'[2]19.11-12'!$B$53</definedName>
    <definedName name="\L">'[3]19.11-12'!$B$53</definedName>
    <definedName name="\N" localSheetId="7">#REF!</definedName>
    <definedName name="\N" localSheetId="16">#REF!</definedName>
    <definedName name="\N" localSheetId="25">#REF!</definedName>
    <definedName name="\N" localSheetId="21">#REF!</definedName>
    <definedName name="\N" localSheetId="24">#REF!</definedName>
    <definedName name="\N" localSheetId="30">#REF!</definedName>
    <definedName name="\N" localSheetId="33">#REF!</definedName>
    <definedName name="\N" localSheetId="34">#REF!</definedName>
    <definedName name="\N" localSheetId="37">#REF!</definedName>
    <definedName name="\N">#REF!</definedName>
    <definedName name="\T" localSheetId="7">'[1]19.18-19'!#REF!</definedName>
    <definedName name="\T" localSheetId="16">'[2]19.18-19'!#REF!</definedName>
    <definedName name="\T" localSheetId="21">'[2]19.18-19'!#REF!</definedName>
    <definedName name="\T" localSheetId="30">'[2]19.18-19'!#REF!</definedName>
    <definedName name="\T" localSheetId="33">'[3]19.18-19'!#REF!</definedName>
    <definedName name="\T" localSheetId="34">'[3]19.18-19'!#REF!</definedName>
    <definedName name="\T" localSheetId="37">'[3]19.18-19'!#REF!</definedName>
    <definedName name="\T">'[3]19.18-19'!#REF!</definedName>
    <definedName name="\x">[4]Arlleg01!$IR$8190</definedName>
    <definedName name="\z">[4]Arlleg01!$IR$8190</definedName>
    <definedName name="__123Graph_A" localSheetId="7" hidden="1">'[1]19.14-15'!$B$34:$B$37</definedName>
    <definedName name="__123Graph_A" localSheetId="16" hidden="1">'[2]19.14-15'!$B$34:$B$37</definedName>
    <definedName name="__123Graph_A" localSheetId="21" hidden="1">'[2]19.14-15'!$B$34:$B$37</definedName>
    <definedName name="__123Graph_A" localSheetId="30" hidden="1">'[2]19.14-15'!$B$34:$B$37</definedName>
    <definedName name="__123Graph_A" hidden="1">'[3]19.14-15'!$B$34:$B$37</definedName>
    <definedName name="__123Graph_ACurrent" localSheetId="7" hidden="1">'[1]19.14-15'!$B$34:$B$37</definedName>
    <definedName name="__123Graph_ACurrent" localSheetId="16" hidden="1">'[2]19.14-15'!$B$34:$B$37</definedName>
    <definedName name="__123Graph_ACurrent" localSheetId="21" hidden="1">'[2]19.14-15'!$B$34:$B$37</definedName>
    <definedName name="__123Graph_ACurrent" localSheetId="30" hidden="1">'[2]19.14-15'!$B$34:$B$37</definedName>
    <definedName name="__123Graph_ACurrent" hidden="1">'[3]19.14-15'!$B$34:$B$37</definedName>
    <definedName name="__123Graph_AGrßfico1" localSheetId="7" hidden="1">'[1]19.14-15'!$B$34:$B$37</definedName>
    <definedName name="__123Graph_AGrßfico1" localSheetId="16" hidden="1">'[2]19.14-15'!$B$34:$B$37</definedName>
    <definedName name="__123Graph_AGrßfico1" localSheetId="21" hidden="1">'[2]19.14-15'!$B$34:$B$37</definedName>
    <definedName name="__123Graph_AGrßfico1" localSheetId="30" hidden="1">'[2]19.14-15'!$B$34:$B$37</definedName>
    <definedName name="__123Graph_AGrßfico1" hidden="1">'[3]19.14-15'!$B$34:$B$37</definedName>
    <definedName name="__123Graph_B" localSheetId="7" hidden="1">[1]p122!#REF!</definedName>
    <definedName name="__123Graph_B" localSheetId="16" hidden="1">[2]p122!#REF!</definedName>
    <definedName name="__123Graph_B" localSheetId="25" hidden="1">'[5]19.14-15'!#REF!</definedName>
    <definedName name="__123Graph_B" localSheetId="21" hidden="1">[2]p122!#REF!</definedName>
    <definedName name="__123Graph_B" localSheetId="30" hidden="1">[2]p122!#REF!</definedName>
    <definedName name="__123Graph_B" hidden="1">[3]p122!#REF!</definedName>
    <definedName name="__123Graph_BCurrent" localSheetId="7" hidden="1">'[1]19.14-15'!#REF!</definedName>
    <definedName name="__123Graph_BCurrent" localSheetId="16" hidden="1">'[2]19.14-15'!#REF!</definedName>
    <definedName name="__123Graph_BCurrent" localSheetId="21" hidden="1">'[2]19.14-15'!#REF!</definedName>
    <definedName name="__123Graph_BCurrent" localSheetId="30" hidden="1">'[2]19.14-15'!#REF!</definedName>
    <definedName name="__123Graph_BCurrent" hidden="1">'[3]19.14-15'!#REF!</definedName>
    <definedName name="__123Graph_BGrßfico1" localSheetId="7" hidden="1">'[1]19.14-15'!#REF!</definedName>
    <definedName name="__123Graph_BGrßfico1" localSheetId="16" hidden="1">'[2]19.14-15'!#REF!</definedName>
    <definedName name="__123Graph_BGrßfico1" localSheetId="21" hidden="1">'[2]19.14-15'!#REF!</definedName>
    <definedName name="__123Graph_BGrßfico1" localSheetId="30" hidden="1">'[2]19.14-15'!#REF!</definedName>
    <definedName name="__123Graph_BGrßfico1" localSheetId="33" hidden="1">'[3]19.14-15'!#REF!</definedName>
    <definedName name="__123Graph_BGrßfico1" localSheetId="34" hidden="1">'[3]19.14-15'!#REF!</definedName>
    <definedName name="__123Graph_BGrßfico1" localSheetId="37" hidden="1">'[3]19.14-15'!#REF!</definedName>
    <definedName name="__123Graph_BGrßfico1" hidden="1">'[3]19.14-15'!#REF!</definedName>
    <definedName name="__123Graph_C" localSheetId="7" hidden="1">'[1]19.14-15'!$C$34:$C$37</definedName>
    <definedName name="__123Graph_C" localSheetId="16" hidden="1">'[2]19.14-15'!$C$34:$C$37</definedName>
    <definedName name="__123Graph_C" localSheetId="21" hidden="1">'[2]19.14-15'!$C$34:$C$37</definedName>
    <definedName name="__123Graph_C" localSheetId="30" hidden="1">'[2]19.14-15'!$C$34:$C$37</definedName>
    <definedName name="__123Graph_C" hidden="1">'[3]19.14-15'!$C$34:$C$37</definedName>
    <definedName name="__123Graph_CCurrent" localSheetId="7" hidden="1">'[1]19.14-15'!$C$34:$C$37</definedName>
    <definedName name="__123Graph_CCurrent" localSheetId="16" hidden="1">'[2]19.14-15'!$C$34:$C$37</definedName>
    <definedName name="__123Graph_CCurrent" localSheetId="21" hidden="1">'[2]19.14-15'!$C$34:$C$37</definedName>
    <definedName name="__123Graph_CCurrent" localSheetId="30" hidden="1">'[2]19.14-15'!$C$34:$C$37</definedName>
    <definedName name="__123Graph_CCurrent" hidden="1">'[3]19.14-15'!$C$34:$C$37</definedName>
    <definedName name="__123Graph_CGrßfico1" localSheetId="7" hidden="1">'[1]19.14-15'!$C$34:$C$37</definedName>
    <definedName name="__123Graph_CGrßfico1" localSheetId="16" hidden="1">'[2]19.14-15'!$C$34:$C$37</definedName>
    <definedName name="__123Graph_CGrßfico1" localSheetId="21" hidden="1">'[2]19.14-15'!$C$34:$C$37</definedName>
    <definedName name="__123Graph_CGrßfico1" localSheetId="30" hidden="1">'[2]19.14-15'!$C$34:$C$37</definedName>
    <definedName name="__123Graph_CGrßfico1" hidden="1">'[3]19.14-15'!$C$34:$C$37</definedName>
    <definedName name="__123Graph_D" localSheetId="7" hidden="1">[1]p122!#REF!</definedName>
    <definedName name="__123Graph_D" localSheetId="16" hidden="1">[2]p122!#REF!</definedName>
    <definedName name="__123Graph_D" localSheetId="25" hidden="1">'[5]19.14-15'!#REF!</definedName>
    <definedName name="__123Graph_D" localSheetId="21" hidden="1">[2]p122!#REF!</definedName>
    <definedName name="__123Graph_D" localSheetId="30" hidden="1">[2]p122!#REF!</definedName>
    <definedName name="__123Graph_D" hidden="1">[3]p122!#REF!</definedName>
    <definedName name="__123Graph_DCurrent" localSheetId="7" hidden="1">'[1]19.14-15'!#REF!</definedName>
    <definedName name="__123Graph_DCurrent" localSheetId="16" hidden="1">'[2]19.14-15'!#REF!</definedName>
    <definedName name="__123Graph_DCurrent" localSheetId="21" hidden="1">'[2]19.14-15'!#REF!</definedName>
    <definedName name="__123Graph_DCurrent" localSheetId="30" hidden="1">'[2]19.14-15'!#REF!</definedName>
    <definedName name="__123Graph_DCurrent" hidden="1">'[3]19.14-15'!#REF!</definedName>
    <definedName name="__123Graph_DGrßfico1" localSheetId="7" hidden="1">'[1]19.14-15'!#REF!</definedName>
    <definedName name="__123Graph_DGrßfico1" localSheetId="16" hidden="1">'[2]19.14-15'!#REF!</definedName>
    <definedName name="__123Graph_DGrßfico1" localSheetId="21" hidden="1">'[2]19.14-15'!#REF!</definedName>
    <definedName name="__123Graph_DGrßfico1" localSheetId="30" hidden="1">'[2]19.14-15'!#REF!</definedName>
    <definedName name="__123Graph_DGrßfico1" localSheetId="33" hidden="1">'[3]19.14-15'!#REF!</definedName>
    <definedName name="__123Graph_DGrßfico1" localSheetId="34" hidden="1">'[3]19.14-15'!#REF!</definedName>
    <definedName name="__123Graph_DGrßfico1" localSheetId="37" hidden="1">'[3]19.14-15'!#REF!</definedName>
    <definedName name="__123Graph_DGrßfico1" hidden="1">'[3]19.14-15'!#REF!</definedName>
    <definedName name="__123Graph_E" localSheetId="7" hidden="1">'[1]19.14-15'!$D$34:$D$37</definedName>
    <definedName name="__123Graph_E" localSheetId="16" hidden="1">'[2]19.14-15'!$D$34:$D$37</definedName>
    <definedName name="__123Graph_E" localSheetId="21" hidden="1">'[2]19.14-15'!$D$34:$D$37</definedName>
    <definedName name="__123Graph_E" localSheetId="30" hidden="1">'[2]19.14-15'!$D$34:$D$37</definedName>
    <definedName name="__123Graph_E" hidden="1">'[3]19.14-15'!$D$34:$D$37</definedName>
    <definedName name="__123Graph_ECurrent" localSheetId="7" hidden="1">'[1]19.14-15'!$D$34:$D$37</definedName>
    <definedName name="__123Graph_ECurrent" localSheetId="16" hidden="1">'[2]19.14-15'!$D$34:$D$37</definedName>
    <definedName name="__123Graph_ECurrent" localSheetId="21" hidden="1">'[2]19.14-15'!$D$34:$D$37</definedName>
    <definedName name="__123Graph_ECurrent" localSheetId="30" hidden="1">'[2]19.14-15'!$D$34:$D$37</definedName>
    <definedName name="__123Graph_ECurrent" hidden="1">'[3]19.14-15'!$D$34:$D$37</definedName>
    <definedName name="__123Graph_EGrßfico1" localSheetId="7" hidden="1">'[1]19.14-15'!$D$34:$D$37</definedName>
    <definedName name="__123Graph_EGrßfico1" localSheetId="16" hidden="1">'[2]19.14-15'!$D$34:$D$37</definedName>
    <definedName name="__123Graph_EGrßfico1" localSheetId="21" hidden="1">'[2]19.14-15'!$D$34:$D$37</definedName>
    <definedName name="__123Graph_EGrßfico1" localSheetId="30" hidden="1">'[2]19.14-15'!$D$34:$D$37</definedName>
    <definedName name="__123Graph_EGrßfico1" hidden="1">'[3]19.14-15'!$D$34:$D$37</definedName>
    <definedName name="__123Graph_F" localSheetId="7" hidden="1">[1]p122!#REF!</definedName>
    <definedName name="__123Graph_F" localSheetId="16" hidden="1">[2]p122!#REF!</definedName>
    <definedName name="__123Graph_F" localSheetId="25" hidden="1">'[5]19.14-15'!#REF!</definedName>
    <definedName name="__123Graph_F" localSheetId="21" hidden="1">[2]p122!#REF!</definedName>
    <definedName name="__123Graph_F" localSheetId="30" hidden="1">[2]p122!#REF!</definedName>
    <definedName name="__123Graph_F" hidden="1">[3]p122!#REF!</definedName>
    <definedName name="__123Graph_FCurrent" localSheetId="7" hidden="1">'[1]19.14-15'!#REF!</definedName>
    <definedName name="__123Graph_FCurrent" localSheetId="16" hidden="1">'[2]19.14-15'!#REF!</definedName>
    <definedName name="__123Graph_FCurrent" localSheetId="21" hidden="1">'[2]19.14-15'!#REF!</definedName>
    <definedName name="__123Graph_FCurrent" localSheetId="30" hidden="1">'[2]19.14-15'!#REF!</definedName>
    <definedName name="__123Graph_FCurrent" hidden="1">'[3]19.14-15'!#REF!</definedName>
    <definedName name="__123Graph_FGrßfico1" localSheetId="7" hidden="1">'[1]19.14-15'!#REF!</definedName>
    <definedName name="__123Graph_FGrßfico1" localSheetId="16" hidden="1">'[2]19.14-15'!#REF!</definedName>
    <definedName name="__123Graph_FGrßfico1" localSheetId="21" hidden="1">'[2]19.14-15'!#REF!</definedName>
    <definedName name="__123Graph_FGrßfico1" localSheetId="30" hidden="1">'[2]19.14-15'!#REF!</definedName>
    <definedName name="__123Graph_FGrßfico1" localSheetId="33" hidden="1">'[3]19.14-15'!#REF!</definedName>
    <definedName name="__123Graph_FGrßfico1" localSheetId="34" hidden="1">'[3]19.14-15'!#REF!</definedName>
    <definedName name="__123Graph_FGrßfico1" localSheetId="37" hidden="1">'[3]19.14-15'!#REF!</definedName>
    <definedName name="__123Graph_FGrßfico1" hidden="1">'[3]19.14-15'!#REF!</definedName>
    <definedName name="__123Graph_X" localSheetId="7" hidden="1">[1]p122!#REF!</definedName>
    <definedName name="__123Graph_X" localSheetId="16" hidden="1">[2]p122!#REF!</definedName>
    <definedName name="__123Graph_X" localSheetId="25" hidden="1">'[5]19.14-15'!#REF!</definedName>
    <definedName name="__123Graph_X" localSheetId="21" hidden="1">[2]p122!#REF!</definedName>
    <definedName name="__123Graph_X" localSheetId="30" hidden="1">[2]p122!#REF!</definedName>
    <definedName name="__123Graph_X" localSheetId="33" hidden="1">[3]p122!#REF!</definedName>
    <definedName name="__123Graph_X" localSheetId="34" hidden="1">[3]p122!#REF!</definedName>
    <definedName name="__123Graph_X" localSheetId="37" hidden="1">[3]p122!#REF!</definedName>
    <definedName name="__123Graph_X" hidden="1">[3]p122!#REF!</definedName>
    <definedName name="__123Graph_XCurrent" localSheetId="7" hidden="1">'[1]19.14-15'!#REF!</definedName>
    <definedName name="__123Graph_XCurrent" localSheetId="16" hidden="1">'[2]19.14-15'!#REF!</definedName>
    <definedName name="__123Graph_XCurrent" localSheetId="21" hidden="1">'[2]19.14-15'!#REF!</definedName>
    <definedName name="__123Graph_XCurrent" localSheetId="30" hidden="1">'[2]19.14-15'!#REF!</definedName>
    <definedName name="__123Graph_XCurrent" hidden="1">'[3]19.14-15'!#REF!</definedName>
    <definedName name="__123Graph_XGrßfico1" localSheetId="7" hidden="1">'[1]19.14-15'!#REF!</definedName>
    <definedName name="__123Graph_XGrßfico1" localSheetId="16" hidden="1">'[2]19.14-15'!#REF!</definedName>
    <definedName name="__123Graph_XGrßfico1" localSheetId="21" hidden="1">'[2]19.14-15'!#REF!</definedName>
    <definedName name="__123Graph_XGrßfico1" localSheetId="30" hidden="1">'[2]19.14-15'!#REF!</definedName>
    <definedName name="__123Graph_XGrßfico1" hidden="1">'[3]19.14-15'!#REF!</definedName>
    <definedName name="_p421" localSheetId="7">[6]CARNE1!$B$44</definedName>
    <definedName name="_p421" localSheetId="16">[7]CARNE1!$B$44</definedName>
    <definedName name="_p421" localSheetId="21">[7]CARNE1!$B$44</definedName>
    <definedName name="_p421" localSheetId="30">[7]CARNE1!$B$44</definedName>
    <definedName name="_p421">[8]CARNE1!$B$44</definedName>
    <definedName name="_p431" localSheetId="7" hidden="1">[6]CARNE7!$G$11:$G$93</definedName>
    <definedName name="_p431" localSheetId="16" hidden="1">[7]CARNE7!$G$11:$G$93</definedName>
    <definedName name="_p431" localSheetId="21" hidden="1">[7]CARNE7!$G$11:$G$93</definedName>
    <definedName name="_p431" localSheetId="30" hidden="1">[7]CARNE7!$G$11:$G$93</definedName>
    <definedName name="_p431" hidden="1">[8]CARNE7!$G$11:$G$93</definedName>
    <definedName name="_p7" localSheetId="16" hidden="1">'[9]19.14-15'!#REF!</definedName>
    <definedName name="_p7" localSheetId="21" hidden="1">'[9]19.14-15'!#REF!</definedName>
    <definedName name="_p7" localSheetId="30" hidden="1">'[9]19.14-15'!#REF!</definedName>
    <definedName name="_p7" localSheetId="75" hidden="1">'[10]19.14-15'!#REF!</definedName>
    <definedName name="_p7" hidden="1">'[9]19.14-15'!#REF!</definedName>
    <definedName name="_PEP1" localSheetId="7">'[11]19.11-12'!$B$51</definedName>
    <definedName name="_PEP1" localSheetId="16">'[12]19.11-12'!$B$51</definedName>
    <definedName name="_PEP1" localSheetId="21">'[12]19.11-12'!$B$51</definedName>
    <definedName name="_PEP1" localSheetId="30">'[12]19.11-12'!$B$51</definedName>
    <definedName name="_PEP1">'[13]19.11-12'!$B$51</definedName>
    <definedName name="_PEP2" localSheetId="7">[14]GANADE1!$B$75</definedName>
    <definedName name="_PEP2" localSheetId="16">[15]GANADE1!$B$75</definedName>
    <definedName name="_PEP2" localSheetId="21">[15]GANADE1!$B$75</definedName>
    <definedName name="_PEP2" localSheetId="30">[15]GANADE1!$B$75</definedName>
    <definedName name="_PEP2">[16]GANADE1!$B$75</definedName>
    <definedName name="_PEP3" localSheetId="7">'[11]19.11-12'!$B$53</definedName>
    <definedName name="_PEP3" localSheetId="16">'[12]19.11-12'!$B$53</definedName>
    <definedName name="_PEP3" localSheetId="21">'[12]19.11-12'!$B$53</definedName>
    <definedName name="_PEP3" localSheetId="30">'[12]19.11-12'!$B$53</definedName>
    <definedName name="_PEP3">'[13]19.11-12'!$B$53</definedName>
    <definedName name="_PEP4" localSheetId="7" hidden="1">'[11]19.14-15'!$B$34:$B$37</definedName>
    <definedName name="_PEP4" localSheetId="16" hidden="1">'[12]19.14-15'!$B$34:$B$37</definedName>
    <definedName name="_PEP4" localSheetId="21" hidden="1">'[12]19.14-15'!$B$34:$B$37</definedName>
    <definedName name="_PEP4" localSheetId="30" hidden="1">'[12]19.14-15'!$B$34:$B$37</definedName>
    <definedName name="_PEP4" hidden="1">'[13]19.14-15'!$B$34:$B$37</definedName>
    <definedName name="_PP1" localSheetId="7">[14]GANADE1!$B$77</definedName>
    <definedName name="_PP1" localSheetId="16">[15]GANADE1!$B$77</definedName>
    <definedName name="_PP1" localSheetId="21">[15]GANADE1!$B$77</definedName>
    <definedName name="_PP1" localSheetId="30">[15]GANADE1!$B$77</definedName>
    <definedName name="_PP1">[16]GANADE1!$B$77</definedName>
    <definedName name="_PP10" localSheetId="7" hidden="1">'[11]19.14-15'!$C$34:$C$37</definedName>
    <definedName name="_PP10" localSheetId="16" hidden="1">'[12]19.14-15'!$C$34:$C$37</definedName>
    <definedName name="_PP10" localSheetId="21" hidden="1">'[12]19.14-15'!$C$34:$C$37</definedName>
    <definedName name="_PP10" localSheetId="30" hidden="1">'[12]19.14-15'!$C$34:$C$37</definedName>
    <definedName name="_PP10" hidden="1">'[13]19.14-15'!$C$34:$C$37</definedName>
    <definedName name="_PP11" localSheetId="7" hidden="1">'[11]19.14-15'!$C$34:$C$37</definedName>
    <definedName name="_PP11" localSheetId="16" hidden="1">'[12]19.14-15'!$C$34:$C$37</definedName>
    <definedName name="_PP11" localSheetId="21" hidden="1">'[12]19.14-15'!$C$34:$C$37</definedName>
    <definedName name="_PP11" localSheetId="30" hidden="1">'[12]19.14-15'!$C$34:$C$37</definedName>
    <definedName name="_PP11" hidden="1">'[13]19.14-15'!$C$34:$C$37</definedName>
    <definedName name="_PP12" localSheetId="7" hidden="1">'[11]19.14-15'!$C$34:$C$37</definedName>
    <definedName name="_PP12" localSheetId="16" hidden="1">'[12]19.14-15'!$C$34:$C$37</definedName>
    <definedName name="_PP12" localSheetId="21" hidden="1">'[12]19.14-15'!$C$34:$C$37</definedName>
    <definedName name="_PP12" localSheetId="30" hidden="1">'[12]19.14-15'!$C$34:$C$37</definedName>
    <definedName name="_PP12" hidden="1">'[13]19.14-15'!$C$34:$C$37</definedName>
    <definedName name="_PP13" localSheetId="7" hidden="1">'[11]19.14-15'!#REF!</definedName>
    <definedName name="_PP13" localSheetId="16" hidden="1">'[12]19.14-15'!#REF!</definedName>
    <definedName name="_PP13" localSheetId="21" hidden="1">'[12]19.14-15'!#REF!</definedName>
    <definedName name="_PP13" localSheetId="30" hidden="1">'[12]19.14-15'!#REF!</definedName>
    <definedName name="_PP13" hidden="1">'[13]19.14-15'!#REF!</definedName>
    <definedName name="_PP14" localSheetId="7" hidden="1">'[11]19.14-15'!#REF!</definedName>
    <definedName name="_PP14" localSheetId="16" hidden="1">'[12]19.14-15'!#REF!</definedName>
    <definedName name="_PP14" localSheetId="21" hidden="1">'[12]19.14-15'!#REF!</definedName>
    <definedName name="_PP14" localSheetId="30" hidden="1">'[12]19.14-15'!#REF!</definedName>
    <definedName name="_PP14" hidden="1">'[13]19.14-15'!#REF!</definedName>
    <definedName name="_PP15" localSheetId="7" hidden="1">'[11]19.14-15'!#REF!</definedName>
    <definedName name="_PP15" localSheetId="16" hidden="1">'[12]19.14-15'!#REF!</definedName>
    <definedName name="_PP15" localSheetId="21" hidden="1">'[12]19.14-15'!#REF!</definedName>
    <definedName name="_PP15" localSheetId="30" hidden="1">'[12]19.14-15'!#REF!</definedName>
    <definedName name="_PP15" localSheetId="33" hidden="1">'[13]19.14-15'!#REF!</definedName>
    <definedName name="_PP15" localSheetId="34" hidden="1">'[13]19.14-15'!#REF!</definedName>
    <definedName name="_PP15" localSheetId="37" hidden="1">'[13]19.14-15'!#REF!</definedName>
    <definedName name="_PP15" hidden="1">'[13]19.14-15'!#REF!</definedName>
    <definedName name="_PP16" localSheetId="7" hidden="1">'[11]19.14-15'!$D$34:$D$37</definedName>
    <definedName name="_PP16" localSheetId="16" hidden="1">'[12]19.14-15'!$D$34:$D$37</definedName>
    <definedName name="_PP16" localSheetId="21" hidden="1">'[12]19.14-15'!$D$34:$D$37</definedName>
    <definedName name="_PP16" localSheetId="30" hidden="1">'[12]19.14-15'!$D$34:$D$37</definedName>
    <definedName name="_PP16" hidden="1">'[13]19.14-15'!$D$34:$D$37</definedName>
    <definedName name="_PP17" localSheetId="7" hidden="1">'[11]19.14-15'!$D$34:$D$37</definedName>
    <definedName name="_PP17" localSheetId="16" hidden="1">'[12]19.14-15'!$D$34:$D$37</definedName>
    <definedName name="_PP17" localSheetId="21" hidden="1">'[12]19.14-15'!$D$34:$D$37</definedName>
    <definedName name="_PP17" localSheetId="30" hidden="1">'[12]19.14-15'!$D$34:$D$37</definedName>
    <definedName name="_PP17" hidden="1">'[13]19.14-15'!$D$34:$D$37</definedName>
    <definedName name="_pp18" localSheetId="7" hidden="1">'[11]19.14-15'!$D$34:$D$37</definedName>
    <definedName name="_pp18" localSheetId="16" hidden="1">'[12]19.14-15'!$D$34:$D$37</definedName>
    <definedName name="_pp18" localSheetId="21" hidden="1">'[12]19.14-15'!$D$34:$D$37</definedName>
    <definedName name="_pp18" localSheetId="30" hidden="1">'[12]19.14-15'!$D$34:$D$37</definedName>
    <definedName name="_pp18" hidden="1">'[13]19.14-15'!$D$34:$D$37</definedName>
    <definedName name="_pp19" localSheetId="7" hidden="1">'[11]19.14-15'!#REF!</definedName>
    <definedName name="_pp19" localSheetId="16" hidden="1">'[12]19.14-15'!#REF!</definedName>
    <definedName name="_pp19" localSheetId="21" hidden="1">'[12]19.14-15'!#REF!</definedName>
    <definedName name="_pp19" localSheetId="30" hidden="1">'[12]19.14-15'!#REF!</definedName>
    <definedName name="_pp19" hidden="1">'[13]19.14-15'!#REF!</definedName>
    <definedName name="_PP2" localSheetId="7">'[11]19.22'!#REF!</definedName>
    <definedName name="_PP2" localSheetId="16">'[12]19.22'!#REF!</definedName>
    <definedName name="_PP2" localSheetId="21">'[12]19.22'!#REF!</definedName>
    <definedName name="_PP2" localSheetId="30">'[12]19.22'!#REF!</definedName>
    <definedName name="_PP2">'[13]19.22'!#REF!</definedName>
    <definedName name="_PP20" localSheetId="7" hidden="1">'[11]19.14-15'!#REF!</definedName>
    <definedName name="_PP20" localSheetId="16" hidden="1">'[12]19.14-15'!#REF!</definedName>
    <definedName name="_PP20" localSheetId="21" hidden="1">'[12]19.14-15'!#REF!</definedName>
    <definedName name="_PP20" localSheetId="30" hidden="1">'[12]19.14-15'!#REF!</definedName>
    <definedName name="_PP20" localSheetId="33" hidden="1">'[13]19.14-15'!#REF!</definedName>
    <definedName name="_PP20" localSheetId="34" hidden="1">'[13]19.14-15'!#REF!</definedName>
    <definedName name="_PP20" localSheetId="37" hidden="1">'[13]19.14-15'!#REF!</definedName>
    <definedName name="_PP20" hidden="1">'[13]19.14-15'!#REF!</definedName>
    <definedName name="_PP21" localSheetId="7" hidden="1">'[11]19.14-15'!#REF!</definedName>
    <definedName name="_PP21" localSheetId="16" hidden="1">'[12]19.14-15'!#REF!</definedName>
    <definedName name="_PP21" localSheetId="21" hidden="1">'[12]19.14-15'!#REF!</definedName>
    <definedName name="_PP21" localSheetId="30" hidden="1">'[12]19.14-15'!#REF!</definedName>
    <definedName name="_PP21" localSheetId="33" hidden="1">'[13]19.14-15'!#REF!</definedName>
    <definedName name="_PP21" localSheetId="34" hidden="1">'[13]19.14-15'!#REF!</definedName>
    <definedName name="_PP21" localSheetId="37" hidden="1">'[13]19.14-15'!#REF!</definedName>
    <definedName name="_PP21" hidden="1">'[13]19.14-15'!#REF!</definedName>
    <definedName name="_PP22" localSheetId="7" hidden="1">'[11]19.14-15'!#REF!</definedName>
    <definedName name="_PP22" localSheetId="16" hidden="1">'[12]19.14-15'!#REF!</definedName>
    <definedName name="_PP22" localSheetId="21" hidden="1">'[12]19.14-15'!#REF!</definedName>
    <definedName name="_PP22" localSheetId="30" hidden="1">'[12]19.14-15'!#REF!</definedName>
    <definedName name="_PP22" hidden="1">'[13]19.14-15'!#REF!</definedName>
    <definedName name="_pp23" localSheetId="7" hidden="1">'[11]19.14-15'!#REF!</definedName>
    <definedName name="_pp23" localSheetId="16" hidden="1">'[12]19.14-15'!#REF!</definedName>
    <definedName name="_pp23" localSheetId="21" hidden="1">'[12]19.14-15'!#REF!</definedName>
    <definedName name="_pp23" localSheetId="30" hidden="1">'[12]19.14-15'!#REF!</definedName>
    <definedName name="_pp23" hidden="1">'[13]19.14-15'!#REF!</definedName>
    <definedName name="_pp24" localSheetId="7" hidden="1">'[11]19.14-15'!#REF!</definedName>
    <definedName name="_pp24" localSheetId="16" hidden="1">'[12]19.14-15'!#REF!</definedName>
    <definedName name="_pp24" localSheetId="21" hidden="1">'[12]19.14-15'!#REF!</definedName>
    <definedName name="_pp24" localSheetId="30" hidden="1">'[12]19.14-15'!#REF!</definedName>
    <definedName name="_pp24" hidden="1">'[13]19.14-15'!#REF!</definedName>
    <definedName name="_pp25" localSheetId="7" hidden="1">'[11]19.14-15'!#REF!</definedName>
    <definedName name="_pp25" localSheetId="16" hidden="1">'[12]19.14-15'!#REF!</definedName>
    <definedName name="_pp25" localSheetId="21" hidden="1">'[12]19.14-15'!#REF!</definedName>
    <definedName name="_pp25" localSheetId="30" hidden="1">'[12]19.14-15'!#REF!</definedName>
    <definedName name="_pp25" hidden="1">'[13]19.14-15'!#REF!</definedName>
    <definedName name="_pp26" localSheetId="7" hidden="1">'[11]19.14-15'!#REF!</definedName>
    <definedName name="_pp26" localSheetId="16" hidden="1">'[12]19.14-15'!#REF!</definedName>
    <definedName name="_pp26" localSheetId="21" hidden="1">'[12]19.14-15'!#REF!</definedName>
    <definedName name="_pp26" localSheetId="30" hidden="1">'[12]19.14-15'!#REF!</definedName>
    <definedName name="_pp26" hidden="1">'[13]19.14-15'!#REF!</definedName>
    <definedName name="_pp27" localSheetId="7" hidden="1">'[11]19.14-15'!#REF!</definedName>
    <definedName name="_pp27" localSheetId="16" hidden="1">'[12]19.14-15'!#REF!</definedName>
    <definedName name="_pp27" localSheetId="21" hidden="1">'[12]19.14-15'!#REF!</definedName>
    <definedName name="_pp27" localSheetId="30" hidden="1">'[12]19.14-15'!#REF!</definedName>
    <definedName name="_pp27" hidden="1">'[13]19.14-15'!#REF!</definedName>
    <definedName name="_PP3" localSheetId="7">[14]GANADE1!$B$79</definedName>
    <definedName name="_PP3" localSheetId="16">[15]GANADE1!$B$79</definedName>
    <definedName name="_PP3" localSheetId="21">[15]GANADE1!$B$79</definedName>
    <definedName name="_PP3" localSheetId="30">[15]GANADE1!$B$79</definedName>
    <definedName name="_PP3">[16]GANADE1!$B$79</definedName>
    <definedName name="_PP4" localSheetId="7">'[11]19.11-12'!$B$51</definedName>
    <definedName name="_PP4" localSheetId="16">'[12]19.11-12'!$B$51</definedName>
    <definedName name="_PP4" localSheetId="21">'[12]19.11-12'!$B$51</definedName>
    <definedName name="_PP4" localSheetId="30">'[12]19.11-12'!$B$51</definedName>
    <definedName name="_PP4">'[13]19.11-12'!$B$51</definedName>
    <definedName name="_PP5" localSheetId="7" hidden="1">'[11]19.14-15'!$B$34:$B$37</definedName>
    <definedName name="_PP5" localSheetId="16" hidden="1">'[12]19.14-15'!$B$34:$B$37</definedName>
    <definedName name="_PP5" localSheetId="21" hidden="1">'[12]19.14-15'!$B$34:$B$37</definedName>
    <definedName name="_PP5" localSheetId="30" hidden="1">'[12]19.14-15'!$B$34:$B$37</definedName>
    <definedName name="_PP5" hidden="1">'[13]19.14-15'!$B$34:$B$37</definedName>
    <definedName name="_PP6" localSheetId="7" hidden="1">'[11]19.14-15'!$B$34:$B$37</definedName>
    <definedName name="_PP6" localSheetId="16" hidden="1">'[12]19.14-15'!$B$34:$B$37</definedName>
    <definedName name="_PP6" localSheetId="21" hidden="1">'[12]19.14-15'!$B$34:$B$37</definedName>
    <definedName name="_PP6" localSheetId="30" hidden="1">'[12]19.14-15'!$B$34:$B$37</definedName>
    <definedName name="_PP6" hidden="1">'[13]19.14-15'!$B$34:$B$37</definedName>
    <definedName name="_PP7" localSheetId="7" hidden="1">'[11]19.14-15'!#REF!</definedName>
    <definedName name="_PP7" localSheetId="16" hidden="1">'[12]19.14-15'!#REF!</definedName>
    <definedName name="_PP7" localSheetId="21" hidden="1">'[12]19.14-15'!#REF!</definedName>
    <definedName name="_PP7" localSheetId="30" hidden="1">'[12]19.14-15'!#REF!</definedName>
    <definedName name="_PP7" hidden="1">'[13]19.14-15'!#REF!</definedName>
    <definedName name="_PP8" localSheetId="7" hidden="1">'[11]19.14-15'!#REF!</definedName>
    <definedName name="_PP8" localSheetId="16" hidden="1">'[12]19.14-15'!#REF!</definedName>
    <definedName name="_PP8" localSheetId="21" hidden="1">'[12]19.14-15'!#REF!</definedName>
    <definedName name="_PP8" localSheetId="30" hidden="1">'[12]19.14-15'!#REF!</definedName>
    <definedName name="_PP8" hidden="1">'[13]19.14-15'!#REF!</definedName>
    <definedName name="_PP9" localSheetId="7" hidden="1">'[11]19.14-15'!#REF!</definedName>
    <definedName name="_PP9" localSheetId="16" hidden="1">'[12]19.14-15'!#REF!</definedName>
    <definedName name="_PP9" localSheetId="21" hidden="1">'[12]19.14-15'!#REF!</definedName>
    <definedName name="_PP9" localSheetId="30" hidden="1">'[12]19.14-15'!#REF!</definedName>
    <definedName name="_PP9" localSheetId="33" hidden="1">'[13]19.14-15'!#REF!</definedName>
    <definedName name="_PP9" localSheetId="34" hidden="1">'[13]19.14-15'!#REF!</definedName>
    <definedName name="_PP9" localSheetId="37" hidden="1">'[13]19.14-15'!#REF!</definedName>
    <definedName name="_PP9" hidden="1">'[13]19.14-15'!#REF!</definedName>
    <definedName name="A_impresión_IM" localSheetId="7">#REF!</definedName>
    <definedName name="A_impresión_IM" localSheetId="24">#REF!</definedName>
    <definedName name="A_impresión_IM" localSheetId="33">#REF!</definedName>
    <definedName name="A_impresión_IM" localSheetId="34">#REF!</definedName>
    <definedName name="A_impresión_IM" localSheetId="37">#REF!</definedName>
    <definedName name="A_impresión_IM">#REF!</definedName>
    <definedName name="alk" localSheetId="7">'[17]19.11-12'!$B$53</definedName>
    <definedName name="alk" localSheetId="16">'[18]19.11-12'!$B$53</definedName>
    <definedName name="alk" localSheetId="21">'[18]19.11-12'!$B$53</definedName>
    <definedName name="alk" localSheetId="30">'[18]19.11-12'!$B$53</definedName>
    <definedName name="alk">'[19]19.11-12'!$B$53</definedName>
    <definedName name="_xlnm.Print_Area" localSheetId="0">'12.1.1'!$A$1:$I$63</definedName>
    <definedName name="_xlnm.Print_Area" localSheetId="1">'12.1.2'!$A$1:$G$56</definedName>
    <definedName name="_xlnm.Print_Area" localSheetId="2">'12.1.3'!$A$1:$G$56</definedName>
    <definedName name="_xlnm.Print_Area" localSheetId="3">'12.1.4'!$A$1:$G$55</definedName>
    <definedName name="_xlnm.Print_Area" localSheetId="4">'12.1.5'!$A$1:$F$60</definedName>
    <definedName name="_xlnm.Print_Area" localSheetId="5">'12.1.6'!$A$1:$N$26</definedName>
    <definedName name="_xlnm.Print_Area" localSheetId="6">'12.1.7'!$A$1:$F$82</definedName>
    <definedName name="_xlnm.Print_Area" localSheetId="7">'12.2.1'!$A$1:$H$58</definedName>
    <definedName name="_xlnm.Print_Area" localSheetId="8">'12.2.2'!$A$1:$M$54</definedName>
    <definedName name="_xlnm.Print_Area" localSheetId="9">'12.2.3'!$A$1:$G$86</definedName>
    <definedName name="_xlnm.Print_Area" localSheetId="10">'12.2.4'!$A$1:$I$104</definedName>
    <definedName name="_xlnm.Print_Area" localSheetId="11">'12.3.1'!$A$1:$G$55</definedName>
    <definedName name="_xlnm.Print_Area" localSheetId="12">'12.3.2'!$A$1:$F$27</definedName>
    <definedName name="_xlnm.Print_Area" localSheetId="13">'12.3.3'!$A$1:$D$25</definedName>
    <definedName name="_xlnm.Print_Area" localSheetId="14">'12.3.4'!$A$1:$E$25</definedName>
    <definedName name="_xlnm.Print_Area" localSheetId="15">'12.3.5'!$A$1:$C$37</definedName>
    <definedName name="_xlnm.Print_Area" localSheetId="16">'12.4.1'!$A$1:$F$92</definedName>
    <definedName name="_xlnm.Print_Area" localSheetId="25">'12.4.10'!$A$1:$G$53</definedName>
    <definedName name="_xlnm.Print_Area" localSheetId="17">'12.4.2'!$A$1:$H$48</definedName>
    <definedName name="_xlnm.Print_Area" localSheetId="18">'12.4.3'!$A$1:$C$15</definedName>
    <definedName name="_xlnm.Print_Area" localSheetId="19">'12.4.4'!$A$1:$C$17</definedName>
    <definedName name="_xlnm.Print_Area" localSheetId="20">'12.4.5'!$A$1:$E$27</definedName>
    <definedName name="_xlnm.Print_Area" localSheetId="21">'12.4.6'!$A$1:$E$83</definedName>
    <definedName name="_xlnm.Print_Area" localSheetId="22">'12.4.7'!$A$1:$J$40</definedName>
    <definedName name="_xlnm.Print_Area" localSheetId="23">'12.4.8'!$A$1:$D$30</definedName>
    <definedName name="_xlnm.Print_Area" localSheetId="24">'12.4.9'!$A$1:$J$29</definedName>
    <definedName name="_xlnm.Print_Area" localSheetId="26">'12.5.1'!$A$1:$D$81</definedName>
    <definedName name="_xlnm.Print_Area" localSheetId="27">'12.5.2'!$A$1:$G$15</definedName>
    <definedName name="_xlnm.Print_Area" localSheetId="28">'12.5.3'!$A$1:$H$70</definedName>
    <definedName name="_xlnm.Print_Area" localSheetId="29">'12.5.4'!$A$1:$E$87</definedName>
    <definedName name="_xlnm.Print_Area" localSheetId="30">'12.5.5 '!$A$1:$F$38</definedName>
    <definedName name="_xlnm.Print_Area" localSheetId="31">'12.5.6'!$A$1:$D$50</definedName>
    <definedName name="_xlnm.Print_Area" localSheetId="32">'12.5.7'!$A$1:$E$50</definedName>
    <definedName name="_xlnm.Print_Area" localSheetId="33">'12.6.1.1'!$A$1:$H$74</definedName>
    <definedName name="_xlnm.Print_Area" localSheetId="34">'12.6.1.2 '!$A$1:$H$72</definedName>
    <definedName name="_xlnm.Print_Area" localSheetId="35">'12.6.2.1'!$A$1:$E$65</definedName>
    <definedName name="_xlnm.Print_Area" localSheetId="37">'12.6.2.2'!$A$1:$E$38</definedName>
    <definedName name="_xlnm.Print_Area" localSheetId="38">'12.6.2.3'!$A$1:$E$85</definedName>
    <definedName name="_xlnm.Print_Area" localSheetId="39">'12.6.2.4'!$A$1:$E$80</definedName>
    <definedName name="_xlnm.Print_Area" localSheetId="40">'12.6.3.1'!$A$1:$I$28</definedName>
    <definedName name="_xlnm.Print_Area" localSheetId="41">'12.7.1'!$A$1:$H$84</definedName>
    <definedName name="_xlnm.Print_Area" localSheetId="50">'12.7.10'!$A$1:$K$87</definedName>
    <definedName name="_xlnm.Print_Area" localSheetId="51">'12.7.11'!$A$1:$K$88</definedName>
    <definedName name="_xlnm.Print_Area" localSheetId="52">'12.7.12'!$A$1:$K$97</definedName>
    <definedName name="_xlnm.Print_Area" localSheetId="53">'12.7.13'!$A$1:$F$97</definedName>
    <definedName name="_xlnm.Print_Area" localSheetId="54">'12.7.14'!$A$1:$F$90</definedName>
    <definedName name="_xlnm.Print_Area" localSheetId="55">'12.7.15'!$A$1:$F$90</definedName>
    <definedName name="_xlnm.Print_Area" localSheetId="56">'12.7.16'!$A$1:$F$106</definedName>
    <definedName name="_xlnm.Print_Area" localSheetId="57">'12.7.17'!$A$1:$O$97</definedName>
    <definedName name="_xlnm.Print_Area" localSheetId="58">'12.7.18'!$A$1:$O$86</definedName>
    <definedName name="_xlnm.Print_Area" localSheetId="59">'12.7.19'!$A$1:$O$87</definedName>
    <definedName name="_xlnm.Print_Area" localSheetId="42">'12.7.2'!$A$1:$H$85</definedName>
    <definedName name="_xlnm.Print_Area" localSheetId="60">'12.7.20'!$A$1:$O$103</definedName>
    <definedName name="_xlnm.Print_Area" localSheetId="62">'12.7.22'!$A$1:$E$62</definedName>
    <definedName name="_xlnm.Print_Area" localSheetId="63">'12.7.23'!$A$1:$E$57</definedName>
    <definedName name="_xlnm.Print_Area" localSheetId="64">'12.7.24'!$A$1:$E$57</definedName>
    <definedName name="_xlnm.Print_Area" localSheetId="65">'12.7.25'!$A$1:$E$67</definedName>
    <definedName name="_xlnm.Print_Area" localSheetId="66">'12.7.26'!$A$1:$E$97</definedName>
    <definedName name="_xlnm.Print_Area" localSheetId="67">'12.7.27'!$A$1:$E$88</definedName>
    <definedName name="_xlnm.Print_Area" localSheetId="68">'12.7.28'!$A$1:$E$97</definedName>
    <definedName name="_xlnm.Print_Area" localSheetId="69">'12.7.29'!$A$1:$E$124</definedName>
    <definedName name="_xlnm.Print_Area" localSheetId="43">'12.7.3'!$A$1:$H$84</definedName>
    <definedName name="_xlnm.Print_Area" localSheetId="44">'12.7.4'!$A$1:$H$86</definedName>
    <definedName name="_xlnm.Print_Area" localSheetId="45">'12.7.5'!$A$1:$H$84</definedName>
    <definedName name="_xlnm.Print_Area" localSheetId="46">'12.7.6'!$A$1:$H$97</definedName>
    <definedName name="_xlnm.Print_Area" localSheetId="47">'12.7.7'!$A$1:$K$89</definedName>
    <definedName name="_xlnm.Print_Area" localSheetId="48">'12.7.8'!$A$1:$K$86</definedName>
    <definedName name="_xlnm.Print_Area" localSheetId="49">'12.7.9'!$A$1:$K$87</definedName>
    <definedName name="_xlnm.Print_Area" localSheetId="70">'12.8.1.1'!$A$1:$E$23</definedName>
    <definedName name="_xlnm.Print_Area" localSheetId="71">'12.8.1.2'!$A$1:$F$107</definedName>
    <definedName name="_xlnm.Print_Area" localSheetId="73">'12.8.1.4'!$A$1:$J$41</definedName>
    <definedName name="_xlnm.Print_Area" localSheetId="74">'12.8.1.5'!$A$1:$E$57</definedName>
    <definedName name="_xlnm.Print_Area" localSheetId="75">'12.8.1.6 '!$A$1:$G$112</definedName>
    <definedName name="_xlnm.Print_Area" localSheetId="78">'12.8.2.3'!$A$1:$F$55</definedName>
    <definedName name="_xlnm.Print_Area" localSheetId="79">'12.8.2.4'!$A$1:$H$67</definedName>
    <definedName name="_xlnm.Print_Area" localSheetId="80">'12.8.2.5'!$A$1:$J$51</definedName>
    <definedName name="_xlnm.Print_Area" localSheetId="81">'12.8.2.6'!$A$1:$H$29</definedName>
    <definedName name="_xlnm.Print_Area" localSheetId="82">'12.8.3.1'!$A$1:$P$23</definedName>
    <definedName name="_xlnm.Print_Area" localSheetId="83">'12.8.4.1'!$A$1:$J$114</definedName>
    <definedName name="_xlnm.Print_Area" localSheetId="85">'12.8.4.3'!$A$1:$K$31</definedName>
    <definedName name="_xlnm.Print_Area" localSheetId="86">'12.8.4.4'!$A$1:$J$107</definedName>
    <definedName name="_xlnm.Print_Area" localSheetId="87">'12.8.4.5'!$A$1:$I$97</definedName>
    <definedName name="_xlnm.Print_Area" localSheetId="88">'12.8.5.1'!$A$1:$J$55</definedName>
    <definedName name="_xlnm.Print_Area" localSheetId="89">'12.8.5.2'!$A$1:$I$42</definedName>
    <definedName name="_xlnm.Print_Area" localSheetId="90">'12.8.5.3'!$A$1:$K$62</definedName>
    <definedName name="_xlnm.Print_Area" localSheetId="92">'12.8.5.5'!$A$1:$F$47</definedName>
    <definedName name="_xlnm.Print_Area" localSheetId="93">'12.8.6.1'!$A$1:$D$67</definedName>
    <definedName name="_xlnm.Print_Area" localSheetId="94">'12.9.1'!$A$1:$D$48</definedName>
    <definedName name="_xlnm.Print_Area" localSheetId="95">'12.9.2'!$A$1:$P$57</definedName>
    <definedName name="_xlnm.Print_Area" localSheetId="97">'12.9.3'!$A$1:$E$54</definedName>
    <definedName name="_xlnm.Print_Area" localSheetId="98">'12.9.4'!$A$1:$O$41</definedName>
    <definedName name="_xlnm.Print_Area" localSheetId="99">'12.9.5'!$A$1:$O$33</definedName>
    <definedName name="_xlnm.Print_Area" localSheetId="100">'12.9.6'!$A$1:$L$31</definedName>
    <definedName name="_xlnm.Print_Area" localSheetId="101">'12.9.7'!$A$1:$K$48</definedName>
    <definedName name="_xlnm.Print_Area" localSheetId="96">GR.12.9.2!$A$1:$Q$44</definedName>
    <definedName name="_xlnm.Print_Area" localSheetId="36">'Grafico 12.6.2.1'!$A$1:$E$49</definedName>
    <definedName name="balan.xls" hidden="1">'[20]7.24'!$D$6:$D$27</definedName>
    <definedName name="_xlnm.Database">#REF!</definedName>
    <definedName name="Biotop" localSheetId="33">#REF!</definedName>
    <definedName name="Biotop" localSheetId="34">#REF!</definedName>
    <definedName name="Biotop" localSheetId="37">#REF!</definedName>
    <definedName name="Biotop">#REF!</definedName>
    <definedName name="GUION" localSheetId="7">#REF!</definedName>
    <definedName name="GUION" localSheetId="24">#REF!</definedName>
    <definedName name="GUION" localSheetId="33">#REF!</definedName>
    <definedName name="GUION" localSheetId="34">#REF!</definedName>
    <definedName name="GUION">#REF!</definedName>
    <definedName name="Imprimir_área_IM" localSheetId="7">#REF!</definedName>
    <definedName name="Imprimir_área_IM" localSheetId="25">[21]GANADE15!$A$35:$AG$39</definedName>
    <definedName name="Imprimir_área_IM" localSheetId="24">#REF!</definedName>
    <definedName name="Imprimir_área_IM" localSheetId="33">#REF!</definedName>
    <definedName name="Imprimir_área_IM" localSheetId="34">#REF!</definedName>
    <definedName name="Imprimir_área_IM" localSheetId="37">#REF!</definedName>
    <definedName name="Imprimir_área_IM">#REF!</definedName>
    <definedName name="kk" localSheetId="16" hidden="1">'[9]19.14-15'!#REF!</definedName>
    <definedName name="kk" localSheetId="21" hidden="1">'[9]19.14-15'!#REF!</definedName>
    <definedName name="kk" localSheetId="30" hidden="1">'[9]19.14-15'!#REF!</definedName>
    <definedName name="kk" localSheetId="75" hidden="1">'[10]19.14-15'!#REF!</definedName>
    <definedName name="kk" hidden="1">'[9]19.14-15'!#REF!</definedName>
    <definedName name="kkjkj" localSheetId="16">#REF!</definedName>
    <definedName name="kkjkj" localSheetId="21">#REF!</definedName>
    <definedName name="kkjkj" localSheetId="30">#REF!</definedName>
    <definedName name="kkjkj" localSheetId="33">#REF!</definedName>
    <definedName name="kkjkj" localSheetId="34">#REF!</definedName>
    <definedName name="kkjkj" localSheetId="37">#REF!</definedName>
    <definedName name="kkjkj">#REF!</definedName>
    <definedName name="PEP" localSheetId="7">[14]GANADE1!$B$79</definedName>
    <definedName name="PEP" localSheetId="16">[15]GANADE1!$B$79</definedName>
    <definedName name="PEP" localSheetId="21">[15]GANADE1!$B$79</definedName>
    <definedName name="PEP" localSheetId="30">[15]GANADE1!$B$79</definedName>
    <definedName name="PEP">[16]GANADE1!$B$79</definedName>
    <definedName name="RUTINA" localSheetId="7">#REF!</definedName>
    <definedName name="RUTINA" localSheetId="16">#REF!</definedName>
    <definedName name="RUTINA" localSheetId="21">#REF!</definedName>
    <definedName name="RUTINA" localSheetId="24">#REF!</definedName>
    <definedName name="RUTINA" localSheetId="30">#REF!</definedName>
    <definedName name="RUTINA" localSheetId="33">#REF!</definedName>
    <definedName name="RUTINA" localSheetId="34">#REF!</definedName>
    <definedName name="RUTINA" localSheetId="37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H25" i="73"/>
  <c r="H23"/>
  <c r="H22"/>
  <c r="H21"/>
  <c r="H20"/>
  <c r="H19"/>
  <c r="H18"/>
  <c r="H17"/>
  <c r="H16"/>
  <c r="H15"/>
  <c r="H14"/>
  <c r="H13"/>
  <c r="H12"/>
  <c r="H11"/>
  <c r="H10"/>
  <c r="H9"/>
  <c r="H8"/>
  <c r="H7"/>
  <c r="C16" i="133"/>
  <c r="B16"/>
  <c r="C60" i="65"/>
  <c r="B60"/>
  <c r="C32"/>
  <c r="C26"/>
  <c r="B26"/>
  <c r="B61" s="1"/>
  <c r="C11"/>
  <c r="C61" s="1"/>
  <c r="D56" l="1"/>
  <c r="D52"/>
  <c r="D48"/>
  <c r="D44"/>
  <c r="D40"/>
  <c r="D36"/>
  <c r="D29"/>
  <c r="D23"/>
  <c r="D19"/>
  <c r="D15"/>
  <c r="D8"/>
  <c r="D57"/>
  <c r="D53"/>
  <c r="D49"/>
  <c r="D45"/>
  <c r="D41"/>
  <c r="D37"/>
  <c r="D33"/>
  <c r="D30"/>
  <c r="D26"/>
  <c r="D24"/>
  <c r="D20"/>
  <c r="D16"/>
  <c r="D12"/>
  <c r="D9"/>
  <c r="D60"/>
  <c r="D58"/>
  <c r="D54"/>
  <c r="D50"/>
  <c r="D46"/>
  <c r="D42"/>
  <c r="D38"/>
  <c r="D34"/>
  <c r="D31"/>
  <c r="D27"/>
  <c r="D25"/>
  <c r="D21"/>
  <c r="D17"/>
  <c r="D13"/>
  <c r="D10"/>
  <c r="D59"/>
  <c r="D55"/>
  <c r="D51"/>
  <c r="D47"/>
  <c r="D43"/>
  <c r="D39"/>
  <c r="D35"/>
  <c r="D28"/>
  <c r="D22"/>
  <c r="D18"/>
  <c r="D14"/>
  <c r="D7"/>
  <c r="D32"/>
  <c r="D11"/>
  <c r="C18" i="195" l="1"/>
  <c r="D18" i="194"/>
  <c r="C18"/>
  <c r="B18"/>
  <c r="G10" i="182"/>
  <c r="F10"/>
  <c r="E10"/>
  <c r="D10"/>
  <c r="C10"/>
  <c r="B10"/>
  <c r="H10" s="1"/>
  <c r="H8"/>
  <c r="H7"/>
  <c r="E27" i="181"/>
  <c r="F102" i="175"/>
  <c r="F101"/>
  <c r="F100"/>
  <c r="F99"/>
  <c r="E84" i="174"/>
  <c r="D84"/>
  <c r="C84"/>
  <c r="B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84" s="1"/>
  <c r="E25"/>
  <c r="D25"/>
  <c r="C25"/>
  <c r="B25"/>
  <c r="F25" s="1"/>
  <c r="F23"/>
  <c r="F22"/>
  <c r="F21"/>
  <c r="F20"/>
  <c r="F18"/>
  <c r="F17"/>
  <c r="F16"/>
  <c r="F15"/>
  <c r="F14"/>
  <c r="F13"/>
  <c r="F12"/>
  <c r="F11"/>
  <c r="F10"/>
  <c r="F9"/>
  <c r="F8"/>
  <c r="F7"/>
  <c r="F24" i="172"/>
  <c r="E24"/>
  <c r="C24"/>
  <c r="B24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G24" s="1"/>
  <c r="D6"/>
  <c r="D24" s="1"/>
  <c r="H47" i="49" l="1"/>
  <c r="F47"/>
  <c r="D47"/>
  <c r="B47"/>
  <c r="F39" i="48"/>
  <c r="D39"/>
  <c r="B39"/>
  <c r="F20"/>
  <c r="D20"/>
  <c r="B20"/>
  <c r="H39" i="42"/>
  <c r="G39"/>
  <c r="F39"/>
  <c r="E39"/>
  <c r="D39"/>
  <c r="C39"/>
  <c r="B39"/>
  <c r="E25" i="204" l="1"/>
  <c r="D25"/>
  <c r="C25"/>
  <c r="B25"/>
  <c r="E24" i="201"/>
  <c r="D24"/>
  <c r="C24"/>
  <c r="B24"/>
  <c r="F22"/>
  <c r="F21"/>
  <c r="F20"/>
  <c r="F19"/>
  <c r="F18"/>
  <c r="F17"/>
  <c r="F16"/>
  <c r="F15"/>
  <c r="F14"/>
  <c r="F13"/>
  <c r="F12"/>
  <c r="F11"/>
  <c r="F10"/>
  <c r="F9"/>
  <c r="F8"/>
  <c r="F7"/>
  <c r="F6"/>
  <c r="F24" s="1"/>
  <c r="E24" i="200"/>
  <c r="D24"/>
  <c r="C24"/>
  <c r="B24"/>
  <c r="F22"/>
  <c r="F21"/>
  <c r="F20"/>
  <c r="F19"/>
  <c r="F18"/>
  <c r="F17"/>
  <c r="F16"/>
  <c r="F15"/>
  <c r="F14"/>
  <c r="F13"/>
  <c r="F12"/>
  <c r="F11"/>
  <c r="F10"/>
  <c r="F9"/>
  <c r="F8"/>
  <c r="F7"/>
  <c r="F24" s="1"/>
  <c r="F6"/>
  <c r="E24" i="199"/>
  <c r="D24"/>
  <c r="C24"/>
  <c r="B24"/>
  <c r="F22"/>
  <c r="F21"/>
  <c r="F20"/>
  <c r="F19"/>
  <c r="F18"/>
  <c r="F17"/>
  <c r="F16"/>
  <c r="F15"/>
  <c r="F14"/>
  <c r="F13"/>
  <c r="F12"/>
  <c r="F11"/>
  <c r="F10"/>
  <c r="F9"/>
  <c r="F8"/>
  <c r="F7"/>
  <c r="F6"/>
  <c r="F24" s="1"/>
  <c r="H24" i="198"/>
  <c r="G24"/>
  <c r="D24"/>
  <c r="G23"/>
  <c r="D23"/>
  <c r="H23" s="1"/>
  <c r="G22"/>
  <c r="D22"/>
  <c r="H22" s="1"/>
  <c r="G21"/>
  <c r="D21"/>
  <c r="H21" s="1"/>
  <c r="H20"/>
  <c r="G20"/>
  <c r="D20"/>
  <c r="G19"/>
  <c r="H19" s="1"/>
  <c r="D19"/>
  <c r="G18"/>
  <c r="D18"/>
  <c r="H18" s="1"/>
  <c r="G17"/>
  <c r="D17"/>
  <c r="H17" s="1"/>
  <c r="H16"/>
  <c r="G16"/>
  <c r="D16"/>
  <c r="G15"/>
  <c r="H15" s="1"/>
  <c r="D15"/>
  <c r="G14"/>
  <c r="D14"/>
  <c r="H14" s="1"/>
  <c r="G13"/>
  <c r="D13"/>
  <c r="H13" s="1"/>
  <c r="H12"/>
  <c r="G12"/>
  <c r="D12"/>
  <c r="G11"/>
  <c r="H11" s="1"/>
  <c r="D11"/>
  <c r="G10"/>
  <c r="D10"/>
  <c r="H10" s="1"/>
  <c r="G9"/>
  <c r="D9"/>
  <c r="H9" s="1"/>
  <c r="H8"/>
  <c r="G8"/>
  <c r="D8"/>
  <c r="D9" i="166" l="1"/>
  <c r="D13"/>
  <c r="D17"/>
  <c r="D21"/>
  <c r="B17" i="163"/>
  <c r="C17"/>
  <c r="L27" i="154" l="1"/>
  <c r="K27"/>
  <c r="J27"/>
  <c r="I27"/>
  <c r="H27"/>
  <c r="G27"/>
  <c r="F27"/>
  <c r="E27"/>
  <c r="D27"/>
  <c r="C27"/>
  <c r="L88" i="153"/>
  <c r="K88"/>
  <c r="J88"/>
  <c r="I88"/>
  <c r="H88"/>
  <c r="G88"/>
  <c r="F88"/>
  <c r="E88"/>
  <c r="D88"/>
  <c r="C88"/>
  <c r="L76" i="150"/>
  <c r="K76"/>
  <c r="J76"/>
  <c r="I76"/>
  <c r="H76"/>
  <c r="G76"/>
  <c r="F76"/>
  <c r="E76"/>
  <c r="D76"/>
  <c r="C76"/>
  <c r="B20" i="42"/>
  <c r="H20"/>
  <c r="G20"/>
  <c r="F20"/>
  <c r="D20"/>
  <c r="I59" i="59"/>
  <c r="B59"/>
  <c r="J59"/>
  <c r="G59"/>
  <c r="H59" s="1"/>
  <c r="E59"/>
  <c r="F59"/>
  <c r="C59"/>
  <c r="D59" s="1"/>
  <c r="I30"/>
  <c r="B30"/>
  <c r="H30" s="1"/>
  <c r="G30"/>
  <c r="E30"/>
  <c r="C30"/>
  <c r="D30" s="1"/>
  <c r="L27" i="53"/>
  <c r="N20" i="51"/>
  <c r="L20"/>
  <c r="J20"/>
  <c r="H20"/>
  <c r="F20"/>
  <c r="D20"/>
  <c r="B20"/>
  <c r="C28" i="50"/>
  <c r="D28"/>
  <c r="E28"/>
  <c r="F28"/>
  <c r="G28"/>
  <c r="B28"/>
  <c r="B27" i="46"/>
  <c r="D27"/>
  <c r="F27"/>
  <c r="H27"/>
  <c r="J27"/>
  <c r="L27"/>
  <c r="F39" i="58"/>
  <c r="D39"/>
  <c r="B39"/>
  <c r="F21"/>
  <c r="D21"/>
  <c r="B21"/>
  <c r="H41" i="56"/>
  <c r="G41"/>
  <c r="F41"/>
  <c r="E41"/>
  <c r="D41"/>
  <c r="C41"/>
  <c r="B41"/>
  <c r="I28" i="54"/>
  <c r="B28"/>
  <c r="J28" s="1"/>
  <c r="G28"/>
  <c r="E28"/>
  <c r="C28"/>
  <c r="D28" s="1"/>
  <c r="J27" i="53"/>
  <c r="H27"/>
  <c r="F27"/>
  <c r="D27"/>
  <c r="B27"/>
  <c r="I31" i="52"/>
  <c r="H31"/>
  <c r="G31"/>
  <c r="F31"/>
  <c r="E31"/>
  <c r="D31"/>
  <c r="C31"/>
  <c r="B31"/>
  <c r="G29" i="45"/>
  <c r="E29"/>
  <c r="D29"/>
  <c r="C29"/>
  <c r="B29"/>
  <c r="H15"/>
  <c r="G15"/>
  <c r="F15"/>
  <c r="D15"/>
  <c r="B15"/>
  <c r="F30" i="59" l="1"/>
  <c r="J30"/>
</calcChain>
</file>

<file path=xl/sharedStrings.xml><?xml version="1.0" encoding="utf-8"?>
<sst xmlns="http://schemas.openxmlformats.org/spreadsheetml/2006/main" count="7302" uniqueCount="1409">
  <si>
    <t>identificados</t>
  </si>
  <si>
    <t>Motivación</t>
  </si>
  <si>
    <t>Número de causantes identificados</t>
  </si>
  <si>
    <t>Vegetación leñosa</t>
  </si>
  <si>
    <t>herbácea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</si>
  <si>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</si>
  <si>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</si>
  <si>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</si>
  <si>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</si>
  <si>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</si>
  <si>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Euskadi</t>
  </si>
  <si>
    <t>Andalucia</t>
  </si>
  <si>
    <t>Illes Baleares</t>
  </si>
  <si>
    <t>Melilla</t>
  </si>
  <si>
    <t>Traslocación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</si>
  <si>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</si>
  <si>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</si>
  <si>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</si>
  <si>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</si>
  <si>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</si>
  <si>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</si>
  <si>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</si>
  <si>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</si>
  <si>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</si>
  <si>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</si>
  <si>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</si>
  <si>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</si>
  <si>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</si>
  <si>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</si>
  <si>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</si>
  <si>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</si>
  <si>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</si>
  <si>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</si>
  <si>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</si>
  <si>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</si>
  <si>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- De rastrojos</t>
  </si>
  <si>
    <t>- De restos de poda</t>
  </si>
  <si>
    <t>- Sin especificar</t>
  </si>
  <si>
    <t>- Total Quema agrícola</t>
  </si>
  <si>
    <t>Quemas ganaderas</t>
  </si>
  <si>
    <t>- Quemas de matorral</t>
  </si>
  <si>
    <t>- Quemas de herbáceas</t>
  </si>
  <si>
    <t xml:space="preserve">- Total Quemas ganaderas                </t>
  </si>
  <si>
    <t>Quemas para el control de la vegetación</t>
  </si>
  <si>
    <t>Cabra asilvestrada</t>
  </si>
  <si>
    <t>Caza menor de mamíferos</t>
  </si>
  <si>
    <t>Total caza menor de mamíferos</t>
  </si>
  <si>
    <t>Caza menor de aves</t>
  </si>
  <si>
    <t>Total caza menor de aves</t>
  </si>
  <si>
    <t>- Quema de control de vegetación próxima a edificaciones</t>
  </si>
  <si>
    <t xml:space="preserve">- Quema de control de vegetación de accesos </t>
  </si>
  <si>
    <t xml:space="preserve">- Quemas de vegetación para el control de animales nocivos </t>
  </si>
  <si>
    <t>- Quema de control de vegetación en lindes y bordes de fincas</t>
  </si>
  <si>
    <t>- Quema de control de vegetación en infraestructuras de riego</t>
  </si>
  <si>
    <t>- Total Quemas para el control de la vegetación</t>
  </si>
  <si>
    <t>- Total Trabajos forestales</t>
  </si>
  <si>
    <t>- Total Fumadores</t>
  </si>
  <si>
    <t>Eliminación de basuras y restos</t>
  </si>
  <si>
    <t>- Quemas de restos de poda o jadinería en urbanizaciones</t>
  </si>
  <si>
    <t>- Escape de vertedero</t>
  </si>
  <si>
    <t>- Otros incendios por quema de basuras (conocidas)</t>
  </si>
  <si>
    <t>- Total Eliminación de basuras y restos</t>
  </si>
  <si>
    <t>- Total Hogueras</t>
  </si>
  <si>
    <t>- Maquinaria (cosechadoras)</t>
  </si>
  <si>
    <t>- Escapes de vehículos (ligeros y pesados)</t>
  </si>
  <si>
    <t>- Accidentes de vehículos</t>
  </si>
  <si>
    <t>- Otro tipo de motores o maquinaria (Sin especificar)</t>
  </si>
  <si>
    <t>- Total Motores y máquinas</t>
  </si>
  <si>
    <t>- Total Ferrocarril</t>
  </si>
  <si>
    <t>- Total Líneas eléctricas</t>
  </si>
  <si>
    <t>-Total Actividades militares</t>
  </si>
  <si>
    <t>Otras actividades y usos del monte</t>
  </si>
  <si>
    <t>- Apicultura</t>
  </si>
  <si>
    <t>- Fuegos artificiales (petardos, cohetes, etc)</t>
  </si>
  <si>
    <t xml:space="preserve"> - Globos aerostáticos</t>
  </si>
  <si>
    <t>- Gamberradas, juegos de niños (quema de pelusa de chopo, etc)</t>
  </si>
  <si>
    <t xml:space="preserve">  Otras causas no intencionales (conocidas)</t>
  </si>
  <si>
    <t xml:space="preserve">  Otras causas no intencionales (Sin determinar)</t>
  </si>
  <si>
    <t xml:space="preserve"> Total Otras Actividades y usos del monte</t>
  </si>
  <si>
    <t>TOTAL NELIGENCIAS Y CAUSAS ACCIDENTALES</t>
  </si>
  <si>
    <t>SUPERFICIE EROSIONABLE</t>
  </si>
  <si>
    <t>CACERES</t>
  </si>
  <si>
    <t>CADIZ</t>
  </si>
  <si>
    <t>CASTELLON</t>
  </si>
  <si>
    <t>Ritos pseudoreligiosos y satanismo</t>
  </si>
  <si>
    <t>Para contemplar las labores de extinción</t>
  </si>
  <si>
    <t>Vigilante fijo</t>
  </si>
  <si>
    <t>Agente forestal</t>
  </si>
  <si>
    <t>Vigilante móvil</t>
  </si>
  <si>
    <t>Aeronave</t>
  </si>
  <si>
    <t>Llamada particular</t>
  </si>
  <si>
    <t>Tiempo de llegada (Minutos)</t>
  </si>
  <si>
    <t>Superficies</t>
  </si>
  <si>
    <t>Media (ha)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</si>
  <si>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</si>
  <si>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</si>
  <si>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</si>
  <si>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</si>
  <si>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</si>
  <si>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</si>
  <si>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</si>
  <si>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</si>
  <si>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</si>
  <si>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</si>
  <si>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Sin medios de extinción</t>
  </si>
  <si>
    <t>Con intervención de medios de extinción</t>
  </si>
  <si>
    <t>Con datos</t>
  </si>
  <si>
    <t xml:space="preserve">Llegada &lt;= 15' </t>
  </si>
  <si>
    <t>Llegada &lt;= 30'</t>
  </si>
  <si>
    <t>Campaña de Verano (Julio - Septiembre)</t>
  </si>
  <si>
    <t>Tipo</t>
  </si>
  <si>
    <t>Base</t>
  </si>
  <si>
    <t>Periodo</t>
  </si>
  <si>
    <t>Zona preferente</t>
  </si>
  <si>
    <t>Aeronaves</t>
  </si>
  <si>
    <t>Verano 2007</t>
  </si>
  <si>
    <t>Aviones Anfibios (5.500 litros)</t>
  </si>
  <si>
    <t>2/3</t>
  </si>
  <si>
    <t>1/2</t>
  </si>
  <si>
    <t>Helicóptero Bombardero de Agua (4.500 litros)</t>
  </si>
  <si>
    <t>1</t>
  </si>
  <si>
    <t>Aviones de Carga en Tierra                              (3.100 litros)</t>
  </si>
  <si>
    <t>2</t>
  </si>
  <si>
    <t>Aviones Anfibios                                      (3.100 litros)</t>
  </si>
  <si>
    <t>MAGRAMA</t>
  </si>
  <si>
    <t>% respecto al total protegido</t>
  </si>
  <si>
    <t>Área Marina Protegida</t>
  </si>
  <si>
    <t>Figura de Protección</t>
  </si>
  <si>
    <t>Lugar de Interés Científico</t>
  </si>
  <si>
    <t>Zona de Interes Regional</t>
  </si>
  <si>
    <t>Zona de Especial Conservación de Importancia Comunitaria</t>
  </si>
  <si>
    <t>SUPERFICIE FORESTAL TOTAL (ha)</t>
  </si>
  <si>
    <t>SUPERFICIE FORESTAL PROTEGIDA (ha)</t>
  </si>
  <si>
    <t>% forestal protegido</t>
  </si>
  <si>
    <t>Superficie forestal total (ha)</t>
  </si>
  <si>
    <t>Avión de coordinación y observación</t>
  </si>
  <si>
    <t>Helicóptero BK-117 de coordinación y observación (Guardia Civil)</t>
  </si>
  <si>
    <t>aeronaves</t>
  </si>
  <si>
    <t>Equipo de Prevención Integral</t>
  </si>
  <si>
    <t>A CORUÑA</t>
  </si>
  <si>
    <t>LUGO</t>
  </si>
  <si>
    <t>OURENSE</t>
  </si>
  <si>
    <t>PONTEVEDRA</t>
  </si>
  <si>
    <t>Caracterización Instalaciones certificadas</t>
  </si>
  <si>
    <t>Nº Instalaciones con certificado PEFC</t>
  </si>
  <si>
    <t>Aserraderos y rematantes</t>
  </si>
  <si>
    <t>Pasta y papel</t>
  </si>
  <si>
    <t>Madera y construcción</t>
  </si>
  <si>
    <t>Almacenistas</t>
  </si>
  <si>
    <t>ASTURIAS 1</t>
  </si>
  <si>
    <t>ASTURIAS 2</t>
  </si>
  <si>
    <t>NAVARRA 1</t>
  </si>
  <si>
    <t>NAVARRA 2</t>
  </si>
  <si>
    <t>ZAMORA</t>
  </si>
  <si>
    <t>LEÓN</t>
  </si>
  <si>
    <t>ÁVILA</t>
  </si>
  <si>
    <t xml:space="preserve">HUESCA </t>
  </si>
  <si>
    <t>CÁCERES</t>
  </si>
  <si>
    <t>País</t>
  </si>
  <si>
    <t>Nº de siniestros</t>
  </si>
  <si>
    <t>España</t>
  </si>
  <si>
    <t>Francia</t>
  </si>
  <si>
    <t>Italia</t>
  </si>
  <si>
    <t>Portugal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</si>
  <si>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</si>
  <si>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</si>
  <si>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</si>
  <si>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</si>
  <si>
    <t>Terrestre</t>
  </si>
  <si>
    <t>Marino</t>
  </si>
  <si>
    <t>Total Red Natura 2000</t>
  </si>
  <si>
    <t xml:space="preserve">Figura de protección </t>
  </si>
  <si>
    <t>Nº de espacios declarados</t>
  </si>
  <si>
    <t>Parque Nacional</t>
  </si>
  <si>
    <t>Parque Natural</t>
  </si>
  <si>
    <t>Parque Regional</t>
  </si>
  <si>
    <t>Parque Rural</t>
  </si>
  <si>
    <t>Total Otros parques</t>
  </si>
  <si>
    <t>Reserva Natural</t>
  </si>
  <si>
    <t>Microrreserva</t>
  </si>
  <si>
    <t>Año completo</t>
  </si>
  <si>
    <t xml:space="preserve">Verano </t>
  </si>
  <si>
    <t>TORREJÓN (M) CL-215 T Y CL-415</t>
  </si>
  <si>
    <t>RUENTE (S)</t>
  </si>
  <si>
    <t>CANTABRIA - CASTILLA Y LEÓN - ASTURIAS</t>
  </si>
  <si>
    <t>NOIA</t>
  </si>
  <si>
    <t>LUGO- ANCARES</t>
  </si>
  <si>
    <t>A POBRA DE TRIVES</t>
  </si>
  <si>
    <t>PONTEAREAS</t>
  </si>
  <si>
    <t>POLA DE LENA</t>
  </si>
  <si>
    <t>CANGAS DE ONÍS</t>
  </si>
  <si>
    <t>CANGAS DEL NARCEA</t>
  </si>
  <si>
    <t>CABUÉRNIGA</t>
  </si>
  <si>
    <t>BAZTÁN</t>
  </si>
  <si>
    <t>BURGUETE</t>
  </si>
  <si>
    <t>SANABRIA</t>
  </si>
  <si>
    <t>BARCO DE ÁVILA</t>
  </si>
  <si>
    <t>SOMONTANO</t>
  </si>
  <si>
    <t>C.VALENCIANA</t>
  </si>
  <si>
    <t>HURDES</t>
  </si>
  <si>
    <t>Brigadas de Prevención</t>
  </si>
  <si>
    <t>LA IGESUELA (TO)</t>
  </si>
  <si>
    <t>(conclusión)</t>
  </si>
  <si>
    <t>(1) Los porcentajes están referidos a cada nivel erosivo</t>
  </si>
  <si>
    <t>Reserva de la Biosfera</t>
  </si>
  <si>
    <t>Reserva de Fauna</t>
  </si>
  <si>
    <t>Reserva Fluvial</t>
  </si>
  <si>
    <t>Muy bajo</t>
  </si>
  <si>
    <t>Reserva Integral</t>
  </si>
  <si>
    <t>Reserva Natural de Fauna Salvaje</t>
  </si>
  <si>
    <t>Reserva Natural Dirigida</t>
  </si>
  <si>
    <t>Reserva Natural Especial</t>
  </si>
  <si>
    <t>Reserva Natural Integral</t>
  </si>
  <si>
    <t>Reserva Natural Marina</t>
  </si>
  <si>
    <t>Reserva Natural Parcial</t>
  </si>
  <si>
    <t>Total Otras reservas</t>
  </si>
  <si>
    <t>Paisaje Protegido</t>
  </si>
  <si>
    <t>Paraje Natural</t>
  </si>
  <si>
    <t>Paraje Natural de Interés Nacional</t>
  </si>
  <si>
    <t>Paraje Natural Municipal</t>
  </si>
  <si>
    <t>Paraje Pintoresco</t>
  </si>
  <si>
    <t>Monumento Natural</t>
  </si>
  <si>
    <t>Monumento Natural de Interés Nacional</t>
  </si>
  <si>
    <t>Total Monumento Natural</t>
  </si>
  <si>
    <t>Árbol Singular</t>
  </si>
  <si>
    <t>Área Natural Recreativa</t>
  </si>
  <si>
    <t>Corredor Ecológico y de Biodiversidad</t>
  </si>
  <si>
    <t>Cuevas</t>
  </si>
  <si>
    <t>Enclave Natural</t>
  </si>
  <si>
    <t>Humedal Protegido</t>
  </si>
  <si>
    <t>Lugar de Interés científico</t>
  </si>
  <si>
    <t>Parque Periurbano</t>
  </si>
  <si>
    <t>Parque Periurbano de Conservación y Ocio</t>
  </si>
  <si>
    <t>Plan Especial de Protección (PEIN)</t>
  </si>
  <si>
    <t>Sitio de Interés Científico</t>
  </si>
  <si>
    <t>Sitio Natural de Interés Nacional</t>
  </si>
  <si>
    <t>Zona de la Red Ecológica Europea Natura 2000</t>
  </si>
  <si>
    <t>Zonas húmedas</t>
  </si>
  <si>
    <t>Total Otras figuras</t>
  </si>
  <si>
    <t>Nº total de espacios naturales protegidos</t>
  </si>
  <si>
    <t>Phoenix canariensis</t>
  </si>
  <si>
    <t>Betula pubescens</t>
  </si>
  <si>
    <t>Populus tremula</t>
  </si>
  <si>
    <t>CANARIAS (sólo Las Palmas) 2009</t>
  </si>
  <si>
    <t>COMUNIDAD DE MADRID</t>
  </si>
  <si>
    <t>PRINCIPADO DE ASTURIAS (2009)</t>
  </si>
  <si>
    <t>CANARIAS (2009)</t>
  </si>
  <si>
    <t>Energía</t>
  </si>
  <si>
    <t>Zona de Especial Protección de los Valores Naturales</t>
  </si>
  <si>
    <t>Provincia</t>
  </si>
  <si>
    <t>Mat. y M. Bajo (ha)</t>
  </si>
  <si>
    <t>Quercus faginea</t>
  </si>
  <si>
    <t>Pinus canariensis</t>
  </si>
  <si>
    <t>TOTAL EN PROPIEDAD PÚBLICA</t>
  </si>
  <si>
    <t>TOTAL EN PROPIEDAD PRIVADA</t>
  </si>
  <si>
    <t xml:space="preserve">12.4.5. Análisis autonómico de las cortas totales </t>
  </si>
  <si>
    <t>2004*</t>
  </si>
  <si>
    <t>Alava</t>
  </si>
  <si>
    <t>PAIS VASCO</t>
  </si>
  <si>
    <t>ASTURIAS</t>
  </si>
  <si>
    <t>COM. VALENCIANA</t>
  </si>
  <si>
    <t>CAST. LA MANCHA</t>
  </si>
  <si>
    <t>Avila</t>
  </si>
  <si>
    <t>CEUTA</t>
  </si>
  <si>
    <t>Se han completado con las cifras de estas comunidades en 2007,2008 o 2009.</t>
  </si>
  <si>
    <t xml:space="preserve">Se han completado con las cifras de estas comunidades en 2007 y las de la comunidad Valenciana </t>
  </si>
  <si>
    <t xml:space="preserve"> de las estadísticas de su página web</t>
  </si>
  <si>
    <t xml:space="preserve">Se han completado con las cifras de estas comunidades en 2007 o 2008 y las de la comunidad Valenciana </t>
  </si>
  <si>
    <t>de su página web</t>
  </si>
  <si>
    <t xml:space="preserve">          Galicia, Extremadura, Asturias y parte de Aragón</t>
  </si>
  <si>
    <t>ESPACIOS NATURALES O DE INTERES</t>
  </si>
  <si>
    <t>Administración competente</t>
  </si>
  <si>
    <t>ESPACIOS NATURALES O DE INTERÉS</t>
  </si>
  <si>
    <t>por administración competente</t>
  </si>
  <si>
    <t>por administración competente y figura de protección.</t>
  </si>
  <si>
    <t>Notas:</t>
  </si>
  <si>
    <t>PALENCIA</t>
  </si>
  <si>
    <t>SALAMANCA</t>
  </si>
  <si>
    <t>COTO PRIVADO DE CAZA</t>
  </si>
  <si>
    <t>Refugios de pesca</t>
  </si>
  <si>
    <t>s/d</t>
  </si>
  <si>
    <t>s/d: Sin datos</t>
  </si>
  <si>
    <t xml:space="preserve">Se han completado con las cifras de estas comunidades en años anteriores y </t>
  </si>
  <si>
    <t>en el caso de la Comunidad Valenciana con las de estadísticas de su página web.</t>
  </si>
  <si>
    <r>
      <t>2006:</t>
    </r>
    <r>
      <rPr>
        <sz val="10"/>
        <rFont val="Arial"/>
        <family val="2"/>
      </rPr>
      <t xml:space="preserve"> Cifra de licencias de pesca estimada ya que faltan los datos de Galicia y Extremadura.</t>
    </r>
  </si>
  <si>
    <r>
      <t>2004:</t>
    </r>
    <r>
      <rPr>
        <sz val="10"/>
        <color indexed="12"/>
        <rFont val="Arial"/>
        <family val="2"/>
      </rPr>
      <t xml:space="preserve"> Cifras estimadas ya que faltan los datos de todas las CC.AA.</t>
    </r>
  </si>
  <si>
    <r>
      <t>2007:</t>
    </r>
    <r>
      <rPr>
        <sz val="10"/>
        <rFont val="Arial"/>
        <family val="2"/>
      </rPr>
      <t xml:space="preserve"> Cifras se han completado con las de la Comunidad Valenciana.</t>
    </r>
  </si>
  <si>
    <r>
      <t>2008:</t>
    </r>
    <r>
      <rPr>
        <sz val="10"/>
        <rFont val="Arial"/>
        <family val="2"/>
      </rPr>
      <t xml:space="preserve"> Cifras estimadas ya que faltan datos de las siguientes Comunidades Autónomas:</t>
    </r>
  </si>
  <si>
    <r>
      <t>2009:</t>
    </r>
    <r>
      <rPr>
        <sz val="10"/>
        <rFont val="Arial"/>
        <family val="2"/>
      </rPr>
      <t xml:space="preserve"> Cifras estimadas ya que faltan datos de las siguientes Comunidades Autónomas:</t>
    </r>
  </si>
  <si>
    <r>
      <t>2010:</t>
    </r>
    <r>
      <rPr>
        <sz val="10"/>
        <rFont val="Arial"/>
        <family val="2"/>
      </rPr>
      <t xml:space="preserve"> Cifras estimadas ya que faltan datos de las siguientes Comunidades Autónomas:</t>
    </r>
  </si>
  <si>
    <r>
      <t>2011:</t>
    </r>
    <r>
      <rPr>
        <sz val="10"/>
        <rFont val="Arial"/>
        <family val="2"/>
      </rPr>
      <t xml:space="preserve"> Cifras estimadas ya que faltan los datos de las siguientes comunidades autónomas:</t>
    </r>
  </si>
  <si>
    <t xml:space="preserve">          Canarias, Comunidad Valenciana y las provincias de Álava y Guipuzcoa en pesca</t>
  </si>
  <si>
    <t xml:space="preserve">          Asturias, Comunidad Valenciana y las provincias de Álava y Guipuzcoa en caza</t>
  </si>
  <si>
    <t>Privada. Consorciados o conveniados</t>
  </si>
  <si>
    <t>Privada. No consorciados</t>
  </si>
  <si>
    <t>Eucalyptus spp.</t>
  </si>
  <si>
    <t>Otras frondosas alóctonas</t>
  </si>
  <si>
    <t>Resto de frondosas</t>
  </si>
  <si>
    <t>2005(1)</t>
  </si>
  <si>
    <t>Privada: Sin especificar</t>
  </si>
  <si>
    <t>LEÑAS (toneladas)</t>
  </si>
  <si>
    <t xml:space="preserve">          Aragón,  Extremadura, Comunidad Valenciana, Canarias, País Vasco, Principado de Asturias.</t>
  </si>
  <si>
    <t xml:space="preserve">        Aragón,  Extremadura, Comunidad Valenciana y Principado de Asturias en el caso de la caza , </t>
  </si>
  <si>
    <t xml:space="preserve">        y estas mismas más Navarra y Canarias en el caso de la pesca.</t>
  </si>
  <si>
    <t>Nota:</t>
  </si>
  <si>
    <t>Número de ejemplares</t>
  </si>
  <si>
    <t xml:space="preserve"> Realizadas por la Administración</t>
  </si>
  <si>
    <t>IFN4</t>
  </si>
  <si>
    <t>De otras procedencias</t>
  </si>
  <si>
    <t>Acuáticas y anátidas</t>
  </si>
  <si>
    <t>Cangrejo autóctono</t>
  </si>
  <si>
    <t>Tenca</t>
  </si>
  <si>
    <t>INVENTARIO NACIONAL</t>
  </si>
  <si>
    <t>Causas de daños</t>
  </si>
  <si>
    <t>Caza y ganado</t>
  </si>
  <si>
    <t>Insectos</t>
  </si>
  <si>
    <t xml:space="preserve">Hongos </t>
  </si>
  <si>
    <t>Acción del hombre</t>
  </si>
  <si>
    <t>No identificados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</si>
  <si>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</si>
  <si>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</si>
  <si>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</si>
  <si>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</si>
  <si>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</si>
  <si>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</si>
  <si>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</si>
  <si>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</si>
  <si>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</si>
  <si>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</si>
  <si>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</si>
  <si>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</si>
  <si>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de frondosas (%)</t>
  </si>
  <si>
    <t>Defoliación en coníferas y frondosas(%)</t>
  </si>
  <si>
    <t>* A partir del 1994 el número de puntos incluye los muestreados en Canarias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</si>
  <si>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</si>
  <si>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</si>
  <si>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</si>
  <si>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</si>
  <si>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</si>
  <si>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</si>
  <si>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Parcela</t>
  </si>
  <si>
    <t>Precipitación Total Anual (mm)</t>
  </si>
  <si>
    <t>PH</t>
  </si>
  <si>
    <t>K</t>
  </si>
  <si>
    <t>Na</t>
  </si>
  <si>
    <t>Ca</t>
  </si>
  <si>
    <t>Mg</t>
  </si>
  <si>
    <t>Cl</t>
  </si>
  <si>
    <t>Alcalinidad</t>
  </si>
  <si>
    <t>Precipitación incidente</t>
  </si>
  <si>
    <t>Número de árboles  cuya clase de defoliación* es:</t>
  </si>
  <si>
    <t>Porcentaje de árboles cuya clase de defoliación* es:</t>
  </si>
  <si>
    <t>0+1</t>
  </si>
  <si>
    <t>2+3</t>
  </si>
  <si>
    <t>2+3+4</t>
  </si>
  <si>
    <t>Pinus Pinea</t>
  </si>
  <si>
    <t>Pinus Sylvestris</t>
  </si>
  <si>
    <t>Total coníferas</t>
  </si>
  <si>
    <t>Eucalyptus sp</t>
  </si>
  <si>
    <t>Fagus Sylvatica</t>
  </si>
  <si>
    <t>Total frondosas</t>
  </si>
  <si>
    <t>&lt; 60 años</t>
  </si>
  <si>
    <t>&gt;= 60 años</t>
  </si>
  <si>
    <t>*Clases de defoliación y porcentaje de defoliación de cada clase: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</si>
  <si>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</si>
  <si>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</si>
  <si>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</si>
  <si>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</si>
  <si>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</si>
  <si>
    <t>12.8.1.2. SINIESTROS: Serie histórica del número de siniestros y superficies afectadas</t>
  </si>
  <si>
    <t xml:space="preserve">12.8.1.5. SINIESTROS: Serie histórica del número y porcentaje de conatos </t>
  </si>
  <si>
    <r>
      <t>12.8.1.6. SINIESTROS : Serie histórica del número y superficie afectadas por grandes incendios (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>500 ha)</t>
    </r>
  </si>
  <si>
    <t>Árboles hasta 60 años</t>
  </si>
  <si>
    <t>Árboles de 60 años o más</t>
  </si>
  <si>
    <t>Porcentaje de daños en coníferas según y frondosas cuya clase de defoliación es :</t>
  </si>
  <si>
    <t>No defoliado (0%-10%)</t>
  </si>
  <si>
    <t>Ligeramente defoliado (11%-25%)</t>
  </si>
  <si>
    <t>Nº de espacios</t>
  </si>
  <si>
    <t>Otros parques</t>
  </si>
  <si>
    <t>Otras reservas</t>
  </si>
  <si>
    <t>Otras figuras</t>
  </si>
  <si>
    <t>Moderadamente defoliado (11% -25%)</t>
  </si>
  <si>
    <t>Total muestreados</t>
  </si>
  <si>
    <t>Gravemente defoliado (61%-99%)</t>
  </si>
  <si>
    <t>Seco o desaparecido</t>
  </si>
  <si>
    <r>
      <t>c 25ºC</t>
    </r>
    <r>
      <rPr>
        <vertAlign val="superscript"/>
        <sz val="10"/>
        <rFont val="Arial"/>
        <family val="2"/>
      </rPr>
      <t>(1)</t>
    </r>
  </si>
  <si>
    <r>
      <t>N-NH</t>
    </r>
    <r>
      <rPr>
        <vertAlign val="subscript"/>
        <sz val="10"/>
        <rFont val="Arial"/>
        <family val="2"/>
      </rPr>
      <t>4</t>
    </r>
  </si>
  <si>
    <r>
      <t>S-SO</t>
    </r>
    <r>
      <rPr>
        <vertAlign val="subscript"/>
        <sz val="10"/>
        <rFont val="Arial"/>
        <family val="2"/>
      </rPr>
      <t>4</t>
    </r>
  </si>
  <si>
    <r>
      <t>µS·cm</t>
    </r>
    <r>
      <rPr>
        <vertAlign val="superscript"/>
        <sz val="10"/>
        <rFont val="Arial"/>
        <family val="2"/>
      </rPr>
      <t>-1</t>
    </r>
  </si>
  <si>
    <r>
      <t>mg·l</t>
    </r>
    <r>
      <rPr>
        <vertAlign val="superscript"/>
        <sz val="10"/>
        <rFont val="Arial"/>
        <family val="2"/>
      </rPr>
      <t>-1</t>
    </r>
  </si>
  <si>
    <r>
      <t>µeq·l</t>
    </r>
    <r>
      <rPr>
        <vertAlign val="superscript"/>
        <sz val="10"/>
        <rFont val="Arial"/>
        <family val="2"/>
      </rPr>
      <t>-1</t>
    </r>
  </si>
  <si>
    <t>Abióticos</t>
  </si>
  <si>
    <t>Nota:  - Los datos corresponden a los árboles con más del 25% de defoliación</t>
  </si>
  <si>
    <t xml:space="preserve">12.9.1. ESTADO DE SALUD DE LOS BOSQUES: </t>
  </si>
  <si>
    <t>12.9.2. ESTADO DE SALUD DE LOS BOSQUES: Serie histórica de los daños</t>
  </si>
  <si>
    <t>LIC</t>
  </si>
  <si>
    <t>ZEPA</t>
  </si>
  <si>
    <t>Arbolado</t>
  </si>
  <si>
    <t>Desarbolado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</si>
  <si>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</si>
  <si>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</si>
  <si>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</si>
  <si>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</si>
  <si>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</si>
  <si>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</si>
  <si>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</si>
  <si>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</si>
  <si>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</si>
  <si>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</si>
  <si>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</si>
  <si>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</si>
  <si>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</si>
  <si>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</si>
  <si>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</si>
  <si>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</si>
  <si>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Canarias</t>
  </si>
  <si>
    <t xml:space="preserve"> (conclusión)</t>
  </si>
  <si>
    <t>TORREJÓN (M) CL-215 T / CL-415</t>
  </si>
  <si>
    <t>2/4</t>
  </si>
  <si>
    <t>TODO EL AÑO</t>
  </si>
  <si>
    <t>MADRID - CASTILLA LA MANCHA - CASTILLA Y LEÓN</t>
  </si>
  <si>
    <t xml:space="preserve">MATACÁN (SA) CL-215 </t>
  </si>
  <si>
    <t>CASTILLA Y LEÓN - GALICIA - ASTURIAS - EXTREMADURA</t>
  </si>
  <si>
    <t xml:space="preserve">TALAVERA LA REAL (BA) CL-215 </t>
  </si>
  <si>
    <t>16-6 A 30-9</t>
  </si>
  <si>
    <t>EXTREMADURA - ANDALUCÍA - CASTILLA LA MANCHA</t>
  </si>
  <si>
    <t>LABACOLLA (C) CL-215 T / CL-415</t>
  </si>
  <si>
    <t>1-7 A 30-9</t>
  </si>
  <si>
    <t>ZARAGOZA (Z) CL-215 T / CL-415</t>
  </si>
  <si>
    <t>ARAGON - CATALUÑA - C. VALENCIANA - PAÍS VASCO - NAVARRA - LA RIOJA</t>
  </si>
  <si>
    <t>POLLENSA (IB) CL-215 T / CL-415</t>
  </si>
  <si>
    <t>1-6 A 30-9</t>
  </si>
  <si>
    <t>LOS LLANOS (AB) CL-215 T / CL-415</t>
  </si>
  <si>
    <t>16-6 A 15-8</t>
  </si>
  <si>
    <t>CASTILLA LA MANCHA - ANDALUCÍA - C. VALENCIANA - MURCIA</t>
  </si>
  <si>
    <t>MÁLAGA (MA) CL-215 T / CL-415</t>
  </si>
  <si>
    <t>ANDALUCÍA - MURCIA - EXTREMADURA - CEUTA - MELILLA</t>
  </si>
  <si>
    <t>HUELMA (J)</t>
  </si>
  <si>
    <t>16-6 A 15-10</t>
  </si>
  <si>
    <t>VILLARES DE JADRAQUE (GU)</t>
  </si>
  <si>
    <t>LA ALMORAIMA (CA)</t>
  </si>
  <si>
    <t>ANDALUCÍA - CEUTA</t>
  </si>
  <si>
    <t>IBIAS (O)</t>
  </si>
  <si>
    <t>ASTURIAS - GALICIA - CASTILLA Y LEÓN</t>
  </si>
  <si>
    <t>TENERIFE (TF)</t>
  </si>
  <si>
    <t>1-7 A 30-10</t>
  </si>
  <si>
    <t>PLASENCIA DEL MONTE (HU)</t>
  </si>
  <si>
    <t>ARAGÓN - NAVARRA - LA RIOJA - CATALUÑA</t>
  </si>
  <si>
    <t>CARAVACA (MU)</t>
  </si>
  <si>
    <t>MURCIA - C.VALENCIANA - ANDALUCÍA - CASTILLA LA MANCHA</t>
  </si>
  <si>
    <t>AMPURIABRAVA (GI)</t>
  </si>
  <si>
    <t>AGONCILLO (LO)</t>
  </si>
  <si>
    <t>LA RIOJA - NAVARRA - ARAGÓN - PAÍS VASCO - CASTILLA Y LEÓN</t>
  </si>
  <si>
    <t>XINZO (OR)</t>
  </si>
  <si>
    <t>GALICIA - ASTURIAS - CASTILLA Y LEÓN</t>
  </si>
  <si>
    <t>PAMPLONA (NA)</t>
  </si>
  <si>
    <t xml:space="preserve">NAVARRA - LA RIOJA - PAÍS VASCO - ARAGÓN </t>
  </si>
  <si>
    <t>SON BONET (IB)</t>
  </si>
  <si>
    <t>MANISES (V)</t>
  </si>
  <si>
    <t xml:space="preserve">REUS (T)              </t>
  </si>
  <si>
    <t>ROSINOS (ZA)</t>
  </si>
  <si>
    <t>BRIF A 
(Brigada Helitransportadora Grande )</t>
  </si>
  <si>
    <t>TABUYO (LE)</t>
  </si>
  <si>
    <t>15-6 A 14-10</t>
  </si>
  <si>
    <t>CASTILLA Y LEÓN - ASTURIAS - GALICIA</t>
  </si>
  <si>
    <t>PINOFRANQUEADO (CC)</t>
  </si>
  <si>
    <t>EXTREMADURA - ANDALUCÍA - CASTILLA Y LEÓN - CASTILLA LA MANCHA</t>
  </si>
  <si>
    <t>DAROCA (Z)</t>
  </si>
  <si>
    <t>PRADO DE LOS ESQUILADORES (CU)</t>
  </si>
  <si>
    <t>CASTILLA LA MANCHA - C.VALENCIANA - MURCIA</t>
  </si>
  <si>
    <t>TINEO (O)</t>
  </si>
  <si>
    <t>LAZA (OR)</t>
  </si>
  <si>
    <t>LUBIA (SO)</t>
  </si>
  <si>
    <t>LA PALMA (TF)</t>
  </si>
  <si>
    <t>LA IGLESUELA (TO)</t>
  </si>
  <si>
    <t>EXTREMADURA - CASTILLA LA MANCHA - CASTILLA Y LEÓN - MADRID</t>
  </si>
  <si>
    <t xml:space="preserve">BRIF B
 (Brigada Helitransportadora Mediana) </t>
  </si>
  <si>
    <t>PUERTO EL PICO (AV)</t>
  </si>
  <si>
    <t>CASTILLA Y LEÓN-CASTILLA LA MANCHA-EXTREMADURA-MADRID</t>
  </si>
  <si>
    <t>MUCHAMIEL (A)</t>
  </si>
  <si>
    <t>TORREJÓN (M)</t>
  </si>
  <si>
    <t>16-7 A 15-8</t>
  </si>
  <si>
    <t>ASTURIAS 3</t>
  </si>
  <si>
    <t>Coníferas</t>
  </si>
  <si>
    <t>Frondosas</t>
  </si>
  <si>
    <t>Mixtas</t>
  </si>
  <si>
    <t>Total Arbolado</t>
  </si>
  <si>
    <t>IFN3</t>
  </si>
  <si>
    <t>IFN2</t>
  </si>
  <si>
    <t>Año del IFN</t>
  </si>
  <si>
    <t>Cantidad de pies mayores</t>
  </si>
  <si>
    <t xml:space="preserve">Cantidad de pies menores </t>
  </si>
  <si>
    <r>
      <t>Volumen maderable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</si>
  <si>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maderable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</si>
  <si>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</si>
  <si>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</si>
  <si>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</si>
  <si>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</si>
  <si>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Acer campestre</t>
  </si>
  <si>
    <t>Larix kaempferi</t>
  </si>
  <si>
    <t>Sorbus domestica</t>
  </si>
  <si>
    <t>Picea abies</t>
  </si>
  <si>
    <t>Ulmus glabra</t>
  </si>
  <si>
    <t>Productos no madereros</t>
  </si>
  <si>
    <t>SUPERFICIE FORESTAL</t>
  </si>
  <si>
    <t xml:space="preserve">Entidades locales </t>
  </si>
  <si>
    <t xml:space="preserve">Vecinales en mano común </t>
  </si>
  <si>
    <t>Total</t>
  </si>
  <si>
    <t>ESPAÑA</t>
  </si>
  <si>
    <t>(continuación)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</si>
  <si>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</si>
  <si>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</si>
  <si>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t>SUPERFICIE Y ESTRUCTURA FORESTAL</t>
  </si>
  <si>
    <t>Andalucía</t>
  </si>
  <si>
    <t>Aragón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</si>
  <si>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</si>
  <si>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</si>
  <si>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</si>
  <si>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</si>
  <si>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</si>
  <si>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</si>
  <si>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</si>
  <si>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</si>
  <si>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</si>
  <si>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Navarra</t>
  </si>
  <si>
    <t>País Vasco</t>
  </si>
  <si>
    <t xml:space="preserve">12.1.5. Superficie forestal arbolada </t>
  </si>
  <si>
    <t>Principado de Asturias</t>
  </si>
  <si>
    <t>Castilla y León</t>
  </si>
  <si>
    <t>Comunidad Valenciana</t>
  </si>
  <si>
    <t>Comunidad de Madrid</t>
  </si>
  <si>
    <t>Región de Murcia</t>
  </si>
  <si>
    <t>Comunidad Foral de Navarra</t>
  </si>
  <si>
    <t>Islas Baleares</t>
  </si>
  <si>
    <t>Brigada Helitransportadora de Invierno</t>
  </si>
  <si>
    <t>LA PALMA</t>
  </si>
  <si>
    <t>Reserva Natural Concertada</t>
  </si>
  <si>
    <t>Área Natural Singular</t>
  </si>
  <si>
    <t>Biotopo Protegido</t>
  </si>
  <si>
    <t>Superficie forestal protegida (ha)</t>
  </si>
  <si>
    <t>INVENTARIO NACIONAL DE EROSION DE SUELOS</t>
  </si>
  <si>
    <t>Nivel erosivo</t>
  </si>
  <si>
    <t>Superficie geográfica</t>
  </si>
  <si>
    <t>Pérdidas de suelo</t>
  </si>
  <si>
    <t>Pérdidas medias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</si>
  <si>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</si>
  <si>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t . año</t>
    </r>
    <r>
      <rPr>
        <vertAlign val="superscript"/>
        <sz val="10"/>
        <rFont val="Arial"/>
        <family val="2"/>
      </rPr>
      <t>-1</t>
    </r>
  </si>
  <si>
    <t>~ 0,00</t>
  </si>
  <si>
    <t>&gt; 200</t>
  </si>
  <si>
    <t>Superficie Erosionable</t>
  </si>
  <si>
    <t>Láminas de agua superficiales y humedales</t>
  </si>
  <si>
    <t>Superficies artificiales</t>
  </si>
  <si>
    <t>Asturias (Principado de)</t>
  </si>
  <si>
    <t>Madrid (Comunidad de)</t>
  </si>
  <si>
    <t>Murcia (Región de)</t>
  </si>
  <si>
    <t>Navarra (Comunidad Foral de)</t>
  </si>
  <si>
    <t>Pais Vasco</t>
  </si>
  <si>
    <t>Rioja (La)</t>
  </si>
  <si>
    <t>Capacidad climática de recuperación de la vegetación</t>
  </si>
  <si>
    <t>Baja</t>
  </si>
  <si>
    <t>Media</t>
  </si>
  <si>
    <t>Alta</t>
  </si>
  <si>
    <t>geográfica</t>
  </si>
  <si>
    <t>PLANTAS PRODUCIDAS (miles)</t>
  </si>
  <si>
    <t>Abies pinsapo</t>
  </si>
  <si>
    <t>Acer platanoides</t>
  </si>
  <si>
    <t>Betula pendula</t>
  </si>
  <si>
    <t>Cedrus atlantica</t>
  </si>
  <si>
    <t>Juglans spp.</t>
  </si>
  <si>
    <t>Larix decidua</t>
  </si>
  <si>
    <t>Pinus nigra var. corsicana</t>
  </si>
  <si>
    <t>Quercus canariensis</t>
  </si>
  <si>
    <t>Tamarix gallica</t>
  </si>
  <si>
    <t>ANDALUCÍA</t>
  </si>
  <si>
    <t>ARAGÓN</t>
  </si>
  <si>
    <t>CASTILLA Y LEÓN</t>
  </si>
  <si>
    <t>COMUNIDAD VALENCIANA</t>
  </si>
  <si>
    <t>ISLAS BALEARES</t>
  </si>
  <si>
    <t>PAÍS VASCO</t>
  </si>
  <si>
    <t>BURGOS</t>
  </si>
  <si>
    <t xml:space="preserve">12.3.5. Número de instalaciones con certificado de cadena de custodia según </t>
  </si>
  <si>
    <t>Nº de instalaciones con certificado FSC</t>
  </si>
  <si>
    <t>Superficie de erosión en cárcavas y barrancos</t>
  </si>
  <si>
    <t>erosionable (ha)</t>
  </si>
  <si>
    <t>FUENTE: Mapa Forestal de España: MFE25 en Galicia, Navarra, Cantabria, Asturias, Islas Baleares,</t>
  </si>
  <si>
    <t>Datos publicados en el Informe 2012 sobre el Estado del Patrimonio Natural y de la Biodiversidad en</t>
  </si>
  <si>
    <t>Tipología predominante</t>
  </si>
  <si>
    <t>Potencialidad</t>
  </si>
  <si>
    <t>Nula o muy baja</t>
  </si>
  <si>
    <t>Baja o moderada</t>
  </si>
  <si>
    <t>Muy alta</t>
  </si>
  <si>
    <t>Derrumbes en general</t>
  </si>
  <si>
    <t>Deslizamientos</t>
  </si>
  <si>
    <t>Derrumbes en general y deslizamientos</t>
  </si>
  <si>
    <t>Movimientos en masa poco probables</t>
  </si>
  <si>
    <t>Flujos</t>
  </si>
  <si>
    <t>Derrumbes en general y flujos</t>
  </si>
  <si>
    <t>Deslizamientos y flujos</t>
  </si>
  <si>
    <t>Complejos o mixtos</t>
  </si>
  <si>
    <t>Sin tipología</t>
  </si>
  <si>
    <t>Los porcentajes están referidos a la superficie de la Provincia</t>
  </si>
  <si>
    <t>Riesgo de erosión en cauces</t>
  </si>
  <si>
    <t>Bajo</t>
  </si>
  <si>
    <t>Medio</t>
  </si>
  <si>
    <t>ALMERIA</t>
  </si>
  <si>
    <t>~0,00</t>
  </si>
  <si>
    <t>Muy alto</t>
  </si>
  <si>
    <t xml:space="preserve">INVENTARIO NACIONAL DE EROSION DE SUELOS </t>
  </si>
  <si>
    <t>Riesgo de erosión eólica</t>
  </si>
  <si>
    <r>
      <t>Porcentaje</t>
    </r>
    <r>
      <rPr>
        <vertAlign val="superscript"/>
        <sz val="10"/>
        <rFont val="Arial"/>
        <family val="2"/>
      </rPr>
      <t>(1)</t>
    </r>
  </si>
  <si>
    <t>REPOBLACIÓN FORESTAL</t>
  </si>
  <si>
    <t>Protectoras</t>
  </si>
  <si>
    <t>Productoras</t>
  </si>
  <si>
    <t>Superficie de reposición de marras</t>
  </si>
  <si>
    <t>Política Agraria Común (PAC)</t>
  </si>
  <si>
    <t>Superficie total repoblada por CC.AA.</t>
  </si>
  <si>
    <t>s.d.</t>
  </si>
  <si>
    <t xml:space="preserve">  Andalucía</t>
  </si>
  <si>
    <t>Número de viveros</t>
  </si>
  <si>
    <t>–</t>
  </si>
  <si>
    <t>2005*</t>
  </si>
  <si>
    <t>2006*</t>
  </si>
  <si>
    <t>-</t>
  </si>
  <si>
    <t>* Desde 2005 no se ha obtenido la información de todas las autonomías ni se han hecho estimaciones de esos datos como en años anteriores</t>
  </si>
  <si>
    <t>12.8.2.3. PÉRDIDAS: Análisis autonómico de las especies arbóreas más afectadas</t>
  </si>
  <si>
    <t>Controlada</t>
  </si>
  <si>
    <t>Cualificada</t>
  </si>
  <si>
    <t>Identificada</t>
  </si>
  <si>
    <t>Seleccionada</t>
  </si>
  <si>
    <t>TOTAL</t>
  </si>
  <si>
    <t>PLANTAS PRODUCIDAS (miles de plantas)</t>
  </si>
  <si>
    <t>12.2.2 Serie histórica del número de viveros forestales por comunidad autónoma</t>
  </si>
  <si>
    <t>2010 (3)</t>
  </si>
  <si>
    <t>2011 (3)</t>
  </si>
  <si>
    <t xml:space="preserve">12.2.3. Producción de Material forestal de Reproducción de especies sometidas </t>
  </si>
  <si>
    <t xml:space="preserve">12.2.4. Producción de Material forestal de Reproducción de especies sometidas  </t>
  </si>
  <si>
    <t>GESTIÓN FORESTAL SOSTENIBLE</t>
  </si>
  <si>
    <t>Superficie ordenada</t>
  </si>
  <si>
    <t>% Superficie ordenada respecto al total forestal</t>
  </si>
  <si>
    <t>Superficie sin ordenar</t>
  </si>
  <si>
    <t>Superficie total forestal</t>
  </si>
  <si>
    <t>CANTABRIA</t>
  </si>
  <si>
    <t>CASTILLA LA MANCHA</t>
  </si>
  <si>
    <t>CASTILLA LEÓN</t>
  </si>
  <si>
    <t>CATALUÑA</t>
  </si>
  <si>
    <t>COMUNIDAD FORAL DE NAVARRA</t>
  </si>
  <si>
    <t>GALICIA</t>
  </si>
  <si>
    <t>LA RIOJA</t>
  </si>
  <si>
    <t>MADRID</t>
  </si>
  <si>
    <t>REGIÓN DE MURCIA</t>
  </si>
  <si>
    <t>Superficie privada ordenada</t>
  </si>
  <si>
    <t>% Superficie ordenada respecto superficie privada</t>
  </si>
  <si>
    <t>Superficie pública ordenada</t>
  </si>
  <si>
    <t>% Superficie ordenada respecto superficie pública</t>
  </si>
  <si>
    <t>CANARIAS</t>
  </si>
  <si>
    <t xml:space="preserve">CANTABRIA </t>
  </si>
  <si>
    <t>EXTREMADURA</t>
  </si>
  <si>
    <t>PRINCIPADO DE ASTURIAS</t>
  </si>
  <si>
    <t>Comunidades Autónomas</t>
  </si>
  <si>
    <t>Superficie certificada  F.S.C. (Forest Stewardship Council) (ha)</t>
  </si>
  <si>
    <t>Superficie certificada P.E.F.C. (Programme for the Endorsement of Forest Certification Schemes) (ha)</t>
  </si>
  <si>
    <t>Negligencias  y causas accidentales</t>
  </si>
  <si>
    <t>Otros</t>
  </si>
  <si>
    <t>APROVECHAMIENTOS FORESTALES. MADERA Y LEÑA</t>
  </si>
  <si>
    <t>Años</t>
  </si>
  <si>
    <t>Valor  en cargadero  (miles de euros)</t>
  </si>
  <si>
    <t>Grupos de especies</t>
  </si>
  <si>
    <t>Propiedad pública</t>
  </si>
  <si>
    <t>Propiedad privada</t>
  </si>
  <si>
    <t>De entidades locales y catalogados de utilidad pública</t>
  </si>
  <si>
    <t>De las entidades locales. Consorciados o conveniados</t>
  </si>
  <si>
    <t>De entidades locales. De libre disposición</t>
  </si>
  <si>
    <t>Montes vecinales en mano común</t>
  </si>
  <si>
    <t>Especie</t>
  </si>
  <si>
    <t>Volumen cortado (m3 con corteza)</t>
  </si>
  <si>
    <t>Pinus sylvestris</t>
  </si>
  <si>
    <t>Pinus nigra</t>
  </si>
  <si>
    <t>Pinus pinaster</t>
  </si>
  <si>
    <t>12.8.4.1. CAUSAS: Análisis de las causas de incendios en el total de montes, 2012</t>
  </si>
  <si>
    <t>Pinus pinea</t>
  </si>
  <si>
    <t>Pinus halepensis</t>
  </si>
  <si>
    <t>Pinus radiata</t>
  </si>
  <si>
    <t>Pinus uncinata</t>
  </si>
  <si>
    <t xml:space="preserve">Otras coníferas </t>
  </si>
  <si>
    <t>Variedad de la especie</t>
  </si>
  <si>
    <t>Volumen cortado</t>
  </si>
  <si>
    <t>Populus spp.</t>
  </si>
  <si>
    <t>Fagus sylvatica</t>
  </si>
  <si>
    <t>Castanea sativa</t>
  </si>
  <si>
    <t>Betula spp.</t>
  </si>
  <si>
    <t>Total (m3 con corteza)</t>
  </si>
  <si>
    <t>Producción (miles de toneladas)</t>
  </si>
  <si>
    <t>Valor en Cargadero                             (miles de euros)</t>
  </si>
  <si>
    <t>2007(2)</t>
  </si>
  <si>
    <r>
      <t>(2)</t>
    </r>
    <r>
      <rPr>
        <sz val="10"/>
        <rFont val="Arial"/>
        <family val="2"/>
      </rPr>
      <t>El valor en cargadero de 2007 se obtenido a partir de las cuentas económicas de la selvicultura</t>
    </r>
  </si>
  <si>
    <t xml:space="preserve">  Productos</t>
  </si>
  <si>
    <t>Importaciones</t>
  </si>
  <si>
    <t>Exportaciones</t>
  </si>
  <si>
    <t>Unidad</t>
  </si>
  <si>
    <t>Cantidad</t>
  </si>
  <si>
    <t xml:space="preserve">Valor </t>
  </si>
  <si>
    <t xml:space="preserve"> (miles de euros)</t>
  </si>
  <si>
    <t>LEÑAS</t>
  </si>
  <si>
    <t xml:space="preserve"> (continuación)</t>
  </si>
  <si>
    <t>1000 m3</t>
  </si>
  <si>
    <t>MADERA EN ROLLO INDUSTRIAL (TROZAS PARA TRITURACIÓN, ASERRÍO Y CHAPA)</t>
  </si>
  <si>
    <t xml:space="preserve">12.7.13. EROSIÓN EN CÁRCAVAS Y BARRANCOS:  Superficies de zonas de erosión </t>
  </si>
  <si>
    <t xml:space="preserve">12.7.14. EROSIÓN EN CÁRCAVAS Y BARRANCOS: Superficies de zonas de erosión </t>
  </si>
  <si>
    <t xml:space="preserve">12.7.15. EROSIÓN EN CÁRCAVAS Y BARRANCOS: Superficies de zonas de erosión </t>
  </si>
  <si>
    <t xml:space="preserve">12.7.16. EROSIÓN EN CÁRCAVAS Y BARRANCOS: Superficies de zonas de erosión </t>
  </si>
  <si>
    <t>GR.12.9.2. ESTADO DE SALUD DE LOS BOSQUES: Gráficos de evolución de los daños</t>
  </si>
  <si>
    <t>CARBÓN VEGETAL</t>
  </si>
  <si>
    <t xml:space="preserve">MADERA ASERRADA </t>
  </si>
  <si>
    <t xml:space="preserve">TABLEROS DE MADERA </t>
  </si>
  <si>
    <t>Hojas de chapa</t>
  </si>
  <si>
    <t>Tableros contrachapadoos</t>
  </si>
  <si>
    <t>Tableros de partículas, incluidos OSB</t>
  </si>
  <si>
    <t>Tableros de fibras</t>
  </si>
  <si>
    <t xml:space="preserve"> </t>
  </si>
  <si>
    <t>PASTA DE PAPEL (DE MADERA)</t>
  </si>
  <si>
    <t xml:space="preserve">    Mecánicas</t>
  </si>
  <si>
    <t xml:space="preserve">    Semiquímicas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</si>
  <si>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</si>
  <si>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</si>
  <si>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</si>
  <si>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</si>
  <si>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</si>
  <si>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Solubles</t>
  </si>
  <si>
    <t>OTROS TIPOS DE PASTA</t>
  </si>
  <si>
    <t xml:space="preserve">    Pastas de otras fibras</t>
  </si>
  <si>
    <t xml:space="preserve">    Pasta de fibra recuperada</t>
  </si>
  <si>
    <t>PAPEL RECUPERADO</t>
  </si>
  <si>
    <t xml:space="preserve">PAPEL Y CARTÓN </t>
  </si>
  <si>
    <t>Papel con fines gráficos</t>
  </si>
  <si>
    <t>Papel doméstico y sanitario</t>
  </si>
  <si>
    <t>Material para empaquetar</t>
  </si>
  <si>
    <t>Otros papeles y cartones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</si>
  <si>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</si>
  <si>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</si>
  <si>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</si>
  <si>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</si>
  <si>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</si>
  <si>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t>CAZA Y PESCA FLUVIAL</t>
  </si>
  <si>
    <t>12.5.1.  Serie histórica de las licencias expedidas de caza y pesca</t>
  </si>
  <si>
    <t>Número de licencias de caza</t>
  </si>
  <si>
    <t>Número de licencias de pesca</t>
  </si>
  <si>
    <t xml:space="preserve">– </t>
  </si>
  <si>
    <t>Caza</t>
  </si>
  <si>
    <t>Pesca</t>
  </si>
  <si>
    <t>Expedidas</t>
  </si>
  <si>
    <t>Vigentes</t>
  </si>
  <si>
    <t xml:space="preserve">Número de licencias </t>
  </si>
  <si>
    <t>Valor económico (euros)</t>
  </si>
  <si>
    <t>12.5.3. Número de capturas, peso total, peso medio, valor económico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</si>
  <si>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</si>
  <si>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</si>
  <si>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</si>
  <si>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</si>
  <si>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</si>
  <si>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</si>
  <si>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Total caza mayor</t>
  </si>
  <si>
    <t>Córvidos</t>
  </si>
  <si>
    <t>Coto de cangrejo señal</t>
  </si>
  <si>
    <t>Acerca de las masas incluidas en Otros</t>
  </si>
  <si>
    <t>Derrumbes y deslizamientos</t>
  </si>
  <si>
    <t>JAEN</t>
  </si>
  <si>
    <t>LEON</t>
  </si>
  <si>
    <t xml:space="preserve">Provincia </t>
  </si>
  <si>
    <t xml:space="preserve">Alto </t>
  </si>
  <si>
    <t>Los porcentajes están referidos a la superficie total de la Provincia</t>
  </si>
  <si>
    <t xml:space="preserve">CAZA Y PESCA FLUVIAL </t>
  </si>
  <si>
    <t>Total (número)</t>
  </si>
  <si>
    <t xml:space="preserve">Número </t>
  </si>
  <si>
    <t>Ciervo</t>
  </si>
  <si>
    <t>Codorniz</t>
  </si>
  <si>
    <t>Conejo</t>
  </si>
  <si>
    <t>Faisán</t>
  </si>
  <si>
    <t>Gamo</t>
  </si>
  <si>
    <t>Corzo</t>
  </si>
  <si>
    <t>Liebre</t>
  </si>
  <si>
    <t>Estado / CC.AA.</t>
  </si>
  <si>
    <t>Castilla - La Mancha</t>
  </si>
  <si>
    <t>IFN: Inventario Forestal Nacional</t>
  </si>
  <si>
    <t xml:space="preserve">TOTAL GENERAL </t>
  </si>
  <si>
    <t>Paloma</t>
  </si>
  <si>
    <t>Perdiz</t>
  </si>
  <si>
    <t>Total especies cinegéticas</t>
  </si>
  <si>
    <t>Trucha arco-iris</t>
  </si>
  <si>
    <t>Trucha común</t>
  </si>
  <si>
    <t>Total especies piscícolas</t>
  </si>
  <si>
    <t>Jabalí</t>
  </si>
  <si>
    <t>Muflón</t>
  </si>
  <si>
    <t>TOTAL ESPECIES CINEGÉTICAS</t>
  </si>
  <si>
    <t>Salmón</t>
  </si>
  <si>
    <t>TOTAL ESPECIES PISCÍCOLAS</t>
  </si>
  <si>
    <t>PLASENCIA (CC)</t>
  </si>
  <si>
    <t>EXTREMADURA - ANDALUCÍA - CASTILLA LA MANCHA - CASTILLA Y LEÓN</t>
  </si>
  <si>
    <t>Aragon</t>
  </si>
  <si>
    <t>Castilla y Leon</t>
  </si>
  <si>
    <t>Ciudad Autónoma de Ceuta</t>
  </si>
  <si>
    <t>Ciudad Autónoma de Melilla</t>
  </si>
  <si>
    <t>Islas Canarias</t>
  </si>
  <si>
    <t>Region de Murcia</t>
  </si>
  <si>
    <t>Fuente: Inventario Español del Patrimonio Natural y de la Biodiversidad</t>
  </si>
  <si>
    <t>ANDALUCÍA - EXTREMADURA - CASTILLA LA MANCHA</t>
  </si>
  <si>
    <t>18-7 A 17-10</t>
  </si>
  <si>
    <t>C.VALENCIANA - CATALUÑA - MURCIA - ARAGÓN - BALEARES</t>
  </si>
  <si>
    <t>C.VALENCIANA - MURCIA - CASTILLA LA MANCHA</t>
  </si>
  <si>
    <t>1-1 a 30-4</t>
  </si>
  <si>
    <t>6-2 a 14-6</t>
  </si>
  <si>
    <t>Superficie (ha)</t>
  </si>
  <si>
    <t>Refugio de Fauna</t>
  </si>
  <si>
    <t>Número</t>
  </si>
  <si>
    <t>Longitud tramo (km)</t>
  </si>
  <si>
    <t>sd: sin datos</t>
  </si>
  <si>
    <t>Aguas en régimen especial / Cotos especiales</t>
  </si>
  <si>
    <t>Aguas Libres para la Pesca</t>
  </si>
  <si>
    <t>Coto de pesca en embalse</t>
  </si>
  <si>
    <t>Coto de pesca intensivo</t>
  </si>
  <si>
    <t>Coto de pesca sin muerte</t>
  </si>
  <si>
    <t>Coto de pesca tradicional</t>
  </si>
  <si>
    <t>Tramo libre sin muerte</t>
  </si>
  <si>
    <t>Vedados</t>
  </si>
  <si>
    <t>Abies alba</t>
  </si>
  <si>
    <t>Acer monspessulanum</t>
  </si>
  <si>
    <t>Acer pseudoplatanus</t>
  </si>
  <si>
    <t>Alnus glutinosa</t>
  </si>
  <si>
    <t>Arbutus canariensis</t>
  </si>
  <si>
    <t>Arbutus unedo</t>
  </si>
  <si>
    <t>Castanea sativa hibrid</t>
  </si>
  <si>
    <t>Fraxinus angustifolia</t>
  </si>
  <si>
    <t>Fraxinus excelsior</t>
  </si>
  <si>
    <t>Ilex aquifolium</t>
  </si>
  <si>
    <t>Juglans nigra</t>
  </si>
  <si>
    <t>Juglans regia</t>
  </si>
  <si>
    <t>Juniperus communis</t>
  </si>
  <si>
    <t>Juniperus oxycedrus</t>
  </si>
  <si>
    <t>Juniperus phoenicea</t>
  </si>
  <si>
    <t>Juniperus thurifera</t>
  </si>
  <si>
    <t>Olea europaea</t>
  </si>
  <si>
    <t>Prunus avium</t>
  </si>
  <si>
    <t>Pseudotsuga menziesii</t>
  </si>
  <si>
    <t>Quercus coccifera</t>
  </si>
  <si>
    <t>Quercus petraea</t>
  </si>
  <si>
    <t>Quercus pubescens</t>
  </si>
  <si>
    <t>Quercus rubra</t>
  </si>
  <si>
    <t>Sorbus aria</t>
  </si>
  <si>
    <t>Sorbus aucuparia</t>
  </si>
  <si>
    <t>Taxus baccata</t>
  </si>
  <si>
    <t>Tetraclinis articulata</t>
  </si>
  <si>
    <t>Ulmus minor</t>
  </si>
  <si>
    <t>ESTAQUILLAS RECOLECTADAS (miles)</t>
  </si>
  <si>
    <t>Fuente: Inventario Español del Patrimonio Natural y de la Biodiversidad (Mapa Forestal de España)</t>
  </si>
  <si>
    <t xml:space="preserve">12.5.6. Número y superficie de terrenos cinegéticos por tipología del terreno </t>
  </si>
  <si>
    <t>12.4.1. Serie histórica de las cortas de madera y valor económico.</t>
  </si>
  <si>
    <t>12.4.6. Serie histórica de la extracción de leña y valor económico asociado</t>
  </si>
  <si>
    <t>INCENDIOS FORESTALES</t>
  </si>
  <si>
    <t>Número siniestros</t>
  </si>
  <si>
    <t>Nº conatos (&lt; 1 ha)</t>
  </si>
  <si>
    <t>Nº siniestros (&gt; 1 ha)</t>
  </si>
  <si>
    <t xml:space="preserve">Total </t>
  </si>
  <si>
    <t>Clasificación siniestros</t>
  </si>
  <si>
    <t>Que afectaron sólo a superficie no arbolada</t>
  </si>
  <si>
    <t>Que afectaron a Espacios Naturales Protegidos</t>
  </si>
  <si>
    <t>Grandes incendios (&gt; 500 ha)</t>
  </si>
  <si>
    <t>Con incidencias de Protección Civil</t>
  </si>
  <si>
    <t>Vegetación  leñosa</t>
  </si>
  <si>
    <t>Arbolada</t>
  </si>
  <si>
    <t>No arbolada</t>
  </si>
  <si>
    <t>Vegetación herbácea</t>
  </si>
  <si>
    <t>Total Forestal</t>
  </si>
  <si>
    <t>Otras superficies no forestales</t>
  </si>
  <si>
    <t>Pérdidas</t>
  </si>
  <si>
    <t>Nº de fallecidos</t>
  </si>
  <si>
    <t>Nº de heridos</t>
  </si>
  <si>
    <t xml:space="preserve">Pérdidas económicas </t>
  </si>
  <si>
    <t>Gastos de extinción</t>
  </si>
  <si>
    <t>Número de siniestros</t>
  </si>
  <si>
    <t>Superficie afectada</t>
  </si>
  <si>
    <t>(hectáreas)</t>
  </si>
  <si>
    <t>Desarbolada</t>
  </si>
  <si>
    <t>Totales</t>
  </si>
  <si>
    <t>Provincias y Comunidades Autónomas</t>
  </si>
  <si>
    <t>Siniestros</t>
  </si>
  <si>
    <t>Superficie (hectáreas)</t>
  </si>
  <si>
    <t>Superficie forestal</t>
  </si>
  <si>
    <t>Conatos</t>
  </si>
  <si>
    <t>Incendios</t>
  </si>
  <si>
    <t>siniestros</t>
  </si>
  <si>
    <t>Leñosa</t>
  </si>
  <si>
    <t>Herbácea</t>
  </si>
  <si>
    <t>forestal</t>
  </si>
  <si>
    <t>A Coruña</t>
  </si>
  <si>
    <t>Lugo</t>
  </si>
  <si>
    <t>Ourense</t>
  </si>
  <si>
    <t>Pontevedra</t>
  </si>
  <si>
    <t>Guipúzcoa</t>
  </si>
  <si>
    <t>Vizcaya</t>
  </si>
  <si>
    <t>Huesca</t>
  </si>
  <si>
    <t>Los datos del Anuario de Estadística hasta 2011 corresponden a la media aritmética, sin embargo a partir de 2012 corresponden a la media ponderada</t>
  </si>
  <si>
    <t>Teruel</t>
  </si>
  <si>
    <t>Zaragoza</t>
  </si>
  <si>
    <t>Barcelona</t>
  </si>
  <si>
    <t>Girona</t>
  </si>
  <si>
    <t>Lleida</t>
  </si>
  <si>
    <t>Tarragona</t>
  </si>
  <si>
    <t>Burgos</t>
  </si>
  <si>
    <t>León</t>
  </si>
  <si>
    <t>Palencia</t>
  </si>
  <si>
    <t>Ceuta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</si>
  <si>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</si>
  <si>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</si>
  <si>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</si>
  <si>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</si>
  <si>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</si>
  <si>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</si>
  <si>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</si>
  <si>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</si>
  <si>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</si>
  <si>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</si>
  <si>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</si>
  <si>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</si>
  <si>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</si>
  <si>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</si>
  <si>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</si>
  <si>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</si>
  <si>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</si>
  <si>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 xml:space="preserve">Grecia 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</si>
  <si>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</si>
  <si>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</si>
  <si>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</si>
  <si>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</si>
  <si>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</si>
  <si>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</si>
  <si>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</si>
  <si>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</si>
  <si>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Superficie forestal (ha)</t>
  </si>
  <si>
    <t>Vegetación Leñosa</t>
  </si>
  <si>
    <t>Monte arbolado</t>
  </si>
  <si>
    <t>Monte no arbolado</t>
  </si>
  <si>
    <t>Porcentaje</t>
  </si>
  <si>
    <t>Monte abierto (ha)</t>
  </si>
  <si>
    <t>Mat. Y M. Bajo (ha)</t>
  </si>
  <si>
    <t>Total (ha)</t>
  </si>
  <si>
    <t>Menor de 1</t>
  </si>
  <si>
    <t>&gt;= 1 y &lt; 3</t>
  </si>
  <si>
    <t>&gt;= 3 y &lt; 5</t>
  </si>
  <si>
    <t>&gt;= 5 y &lt; 10</t>
  </si>
  <si>
    <t>&gt;= 10 y &lt; 25</t>
  </si>
  <si>
    <t>&gt; = 25 y &lt; 100</t>
  </si>
  <si>
    <t>&gt; = 100 y &lt; 250</t>
  </si>
  <si>
    <t>Privados y/o de propiedad Desconocida</t>
  </si>
  <si>
    <t>IFN4 en: Galicia, Principado de Asturias, Cantabria, Islas Baleares, Navarra, País Vasco y Región de Murcia. IFN3 en el resto de CC.AA.</t>
  </si>
  <si>
    <t>&gt;= 250 y &lt; 500</t>
  </si>
  <si>
    <t>&gt; = 500 y &lt; 1000</t>
  </si>
  <si>
    <t>(t . ha-1.año-1)</t>
  </si>
  <si>
    <t>0 a 5</t>
  </si>
  <si>
    <t>5 a 10</t>
  </si>
  <si>
    <t>10 a 25</t>
  </si>
  <si>
    <t>25 a 50</t>
  </si>
  <si>
    <t>50 a 100</t>
  </si>
  <si>
    <t>100 a 200</t>
  </si>
  <si>
    <t>ALICANTE</t>
  </si>
  <si>
    <t>ALMERÍA</t>
  </si>
  <si>
    <t>BADAJOZ</t>
  </si>
  <si>
    <t>BARCELONA</t>
  </si>
  <si>
    <t>CÁDIZ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</si>
  <si>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</si>
  <si>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</si>
  <si>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</si>
  <si>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</si>
  <si>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</si>
  <si>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</si>
  <si>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</si>
  <si>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</si>
  <si>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ILLES BALEARS</t>
  </si>
  <si>
    <t>JAÉN</t>
  </si>
  <si>
    <t>LA GOMERA</t>
  </si>
  <si>
    <t>LANZAROTE</t>
  </si>
  <si>
    <t>LLEIDA</t>
  </si>
  <si>
    <t>MÁLAGA</t>
  </si>
  <si>
    <t>MURCIA</t>
  </si>
  <si>
    <t>NAVARRA</t>
  </si>
  <si>
    <t>SEVILLA</t>
  </si>
  <si>
    <t>TARRAGONA</t>
  </si>
  <si>
    <t>TENERIFE</t>
  </si>
  <si>
    <t>VALENCIA</t>
  </si>
  <si>
    <t>VALLADOLID</t>
  </si>
  <si>
    <t>&gt; = 1000 y &lt; 5000</t>
  </si>
  <si>
    <t>&gt; = 5000</t>
  </si>
  <si>
    <t>TOTALES</t>
  </si>
  <si>
    <t>Vegetación Herbácea</t>
  </si>
  <si>
    <t>Vegetación forestal</t>
  </si>
  <si>
    <t>Dehesas (ha)</t>
  </si>
  <si>
    <t>Pastos (ha)</t>
  </si>
  <si>
    <t>Zonas húmedas (ha)</t>
  </si>
  <si>
    <t>Número de</t>
  </si>
  <si>
    <t xml:space="preserve">Número de </t>
  </si>
  <si>
    <t>Porcentaje de</t>
  </si>
  <si>
    <t>conatos</t>
  </si>
  <si>
    <t>Nº siniestros</t>
  </si>
  <si>
    <t xml:space="preserve">Superficie </t>
  </si>
  <si>
    <t>Superficie afectada por grandes incendios</t>
  </si>
  <si>
    <t>&gt;= 500 ha.</t>
  </si>
  <si>
    <t>forestal (ha)</t>
  </si>
  <si>
    <t>Hectáreas</t>
  </si>
  <si>
    <t>Tipo de propiedad</t>
  </si>
  <si>
    <t xml:space="preserve">Vegetación Leñosa </t>
  </si>
  <si>
    <t>montes</t>
  </si>
  <si>
    <t>Monte Abierto (ha)</t>
  </si>
  <si>
    <t>Utilidad Pública</t>
  </si>
  <si>
    <t>Estado-CC.AA.</t>
  </si>
  <si>
    <t>Consorcio / Convenio</t>
  </si>
  <si>
    <t>Públicos no catalogado</t>
  </si>
  <si>
    <t>Particulares vecinales</t>
  </si>
  <si>
    <t>Particulares no vecinales</t>
  </si>
  <si>
    <t xml:space="preserve">Vegetación Herbácea </t>
  </si>
  <si>
    <t>Comunidades</t>
  </si>
  <si>
    <t>s/d. Sin datos.</t>
  </si>
  <si>
    <t>Estado- C.C.A.A.</t>
  </si>
  <si>
    <t>Consorcio/Convenio</t>
  </si>
  <si>
    <t>Público no catalogado</t>
  </si>
  <si>
    <t>Total particulares</t>
  </si>
  <si>
    <t>Autónomas</t>
  </si>
  <si>
    <t>Baleares (Islas)</t>
  </si>
  <si>
    <t>Castilla-La Mancha</t>
  </si>
  <si>
    <t>Especie 1</t>
  </si>
  <si>
    <t>Superficies (ha)</t>
  </si>
  <si>
    <t>Especie 2</t>
  </si>
  <si>
    <t>Nombre</t>
  </si>
  <si>
    <t>Populus nigra</t>
  </si>
  <si>
    <t>Quercus pyrenaica</t>
  </si>
  <si>
    <t>Quercus suber</t>
  </si>
  <si>
    <t>Asturias</t>
  </si>
  <si>
    <t>Quercus robur</t>
  </si>
  <si>
    <t>Murcia</t>
  </si>
  <si>
    <t>Com. Valenciana</t>
  </si>
  <si>
    <t>Quercus ilex</t>
  </si>
  <si>
    <t>Populus alba</t>
  </si>
  <si>
    <t>Eucalyptus globulus</t>
  </si>
  <si>
    <t>Illes Balears</t>
  </si>
  <si>
    <t>Madrid</t>
  </si>
  <si>
    <t>Producto</t>
  </si>
  <si>
    <t>Estado - C.C.A.A.</t>
  </si>
  <si>
    <t>por administración competente y figura de protección (conclusión)</t>
  </si>
  <si>
    <t xml:space="preserve">Euros </t>
  </si>
  <si>
    <t>Masas sin aprovechamiento comercial</t>
  </si>
  <si>
    <t>Masas con aprovechamiento comercial</t>
  </si>
  <si>
    <t>Corcho</t>
  </si>
  <si>
    <t>Resina</t>
  </si>
  <si>
    <t>Frutos y setas</t>
  </si>
  <si>
    <t>Leñas</t>
  </si>
  <si>
    <t>Pastos</t>
  </si>
  <si>
    <t>Otras pérdidas</t>
  </si>
  <si>
    <t>Pública no catalogada</t>
  </si>
  <si>
    <t>Total Particulares</t>
  </si>
  <si>
    <t>Impacto</t>
  </si>
  <si>
    <t>Total Siniestros</t>
  </si>
  <si>
    <t>Superficie arbolada</t>
  </si>
  <si>
    <t>Superficie no arbolada</t>
  </si>
  <si>
    <t>Superficie arbolada quemada autoregenerable</t>
  </si>
  <si>
    <t>Del 60% al 100%</t>
  </si>
  <si>
    <t>Del 30% al 59%</t>
  </si>
  <si>
    <t>Menos del 30%</t>
  </si>
  <si>
    <t>Efecto en la vida silvestre</t>
  </si>
  <si>
    <t xml:space="preserve"> Inapreciable</t>
  </si>
  <si>
    <t>Pasajero</t>
  </si>
  <si>
    <t>Permanente</t>
  </si>
  <si>
    <t>Riesgo de erosión</t>
  </si>
  <si>
    <t xml:space="preserve">Bajo </t>
  </si>
  <si>
    <t>Moderado</t>
  </si>
  <si>
    <t>Alto</t>
  </si>
  <si>
    <t>Alteración del paisaje y valores recreativos</t>
  </si>
  <si>
    <t>Inapreciable</t>
  </si>
  <si>
    <t xml:space="preserve">Pasajero </t>
  </si>
  <si>
    <t>Efecto en la economía local</t>
  </si>
  <si>
    <t>Impacto global (escala de 0 a 10)</t>
  </si>
  <si>
    <t>Número de siniestros con cortes de:</t>
  </si>
  <si>
    <t>Número de incendios con desalojo de núcleos urbanos</t>
  </si>
  <si>
    <t>Número de incendios con daños en edificios</t>
  </si>
  <si>
    <t>Carreteras</t>
  </si>
  <si>
    <t>L. Férreas</t>
  </si>
  <si>
    <t>L. Eléctricas</t>
  </si>
  <si>
    <t>L. Telefónicas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</si>
  <si>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</si>
  <si>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</si>
  <si>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</si>
  <si>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</si>
  <si>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</si>
  <si>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</si>
  <si>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</si>
  <si>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</si>
  <si>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</si>
  <si>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</si>
  <si>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</si>
  <si>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</si>
  <si>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</si>
  <si>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</si>
  <si>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</si>
  <si>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</si>
  <si>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</si>
  <si>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</si>
  <si>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</si>
  <si>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Causa</t>
  </si>
  <si>
    <t>Número Causantes Identificados</t>
  </si>
  <si>
    <t>Tipo de Causa</t>
  </si>
  <si>
    <t>Vegetación</t>
  </si>
  <si>
    <t>Cierta</t>
  </si>
  <si>
    <t>Supuesta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</si>
  <si>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</si>
  <si>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</si>
  <si>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</si>
  <si>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</si>
  <si>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</si>
  <si>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</si>
  <si>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</si>
  <si>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Quercus  suber</t>
  </si>
  <si>
    <t>Otros quercus</t>
  </si>
  <si>
    <t>Quescus ilex</t>
  </si>
  <si>
    <t>Erica arborea</t>
  </si>
  <si>
    <t>Quesrcus ppyrenaica</t>
  </si>
  <si>
    <t>COTO SOCIAL</t>
  </si>
  <si>
    <t>COTO DEPORTIVO</t>
  </si>
  <si>
    <t>COTO INTENSIVO DE CAZA</t>
  </si>
  <si>
    <t>RESERVA DE CAZA</t>
  </si>
  <si>
    <t>ZONA DE CAZA CONTROLADA</t>
  </si>
  <si>
    <t>REFUGIO DE CAZA / FAUNA</t>
  </si>
  <si>
    <t>Quema de basuras</t>
  </si>
  <si>
    <t>Escape de vertedero</t>
  </si>
  <si>
    <t>Quema de matorral</t>
  </si>
  <si>
    <t>Ferrocarril</t>
  </si>
  <si>
    <t>Líneas eléctricas</t>
  </si>
  <si>
    <t>COMUNIDAD AUTÓNOMA</t>
  </si>
  <si>
    <t>ARBOLADO</t>
  </si>
  <si>
    <t>DESARBOLADO</t>
  </si>
  <si>
    <t>TOTAL FORESTAL</t>
  </si>
  <si>
    <t>Arbolado ralo</t>
  </si>
  <si>
    <t>Arbolado disperso</t>
  </si>
  <si>
    <t>Fcc &gt;= 20%</t>
  </si>
  <si>
    <t>10 =&lt; Fcc &lt; 20%</t>
  </si>
  <si>
    <t>5 =&lt; Fcc &lt; 10%</t>
  </si>
  <si>
    <t>Fcc&lt; 5%</t>
  </si>
  <si>
    <t>Motores y máquinas</t>
  </si>
  <si>
    <t>Maniobras militares</t>
  </si>
  <si>
    <t>Otras</t>
  </si>
  <si>
    <t>Negligencias y causas accidentales</t>
  </si>
  <si>
    <t>Intencionado</t>
  </si>
  <si>
    <t>Desconocida</t>
  </si>
  <si>
    <t>Reproducción</t>
  </si>
  <si>
    <t>Número total de siniestros</t>
  </si>
  <si>
    <t>Siniestros con</t>
  </si>
  <si>
    <t>Siniestros con causa conocida</t>
  </si>
  <si>
    <t>causa desconocida</t>
  </si>
  <si>
    <t>Superficies (hectáreas)</t>
  </si>
  <si>
    <t>Tipo de causa</t>
  </si>
  <si>
    <t>causantes</t>
  </si>
  <si>
    <t xml:space="preserve">Vegetación </t>
  </si>
  <si>
    <t>12.7.1. EROSIÓN LAMINAR Y EN REGUEROS: Superficies y pérdidas de suelo según niveles erosivos, 2014</t>
  </si>
  <si>
    <t>12.7.2. EROSIÓN LAMINAR Y EN REGUEROS: Superficies y pérdidas de suelo según niveles erosivos, 2014</t>
  </si>
  <si>
    <t>12.7.3. EROSIÓN LAMINAR Y EN REGUEROS: Superficies y pérdidas de suelo según niveles erosivos, 2014</t>
  </si>
  <si>
    <t>12.7.4 EROSIÓN LAMINAR Y EN REGUEROS: Superficies y pérdidas de suelo según niveles erosivos, 2014</t>
  </si>
  <si>
    <t>12.7.5. EROSIÓN LAMINAR Y EN REGUEROS: Superficies y pérdidas de suelo según niveles erosivos, 2014</t>
  </si>
  <si>
    <t>12.7.6. EROSIÓN LAMINAR Y EN REGUEROS: Superficies y pérdidas de suelo según niveles erosivos, 2014</t>
  </si>
  <si>
    <t>SEGOVIA</t>
  </si>
  <si>
    <t>12.7.7. Erosión potencial (laminar y en regueros), 2014</t>
  </si>
  <si>
    <t>12.7.8. Erosión potencial (laminar y en regueros), 2014 (continuacion)</t>
  </si>
  <si>
    <t>12.7.9. Erosión potencial (laminar y en regueros), 2014 (continuacion)</t>
  </si>
  <si>
    <t>12.7.10. Erosión potencial (laminar y en regueros), 2014 (continuacion)</t>
  </si>
  <si>
    <t>12.7.11. Erosión potencial (laminar y en regueros), 2014 (continuacion)</t>
  </si>
  <si>
    <t>12.7.12. Erosión potencial (laminar y en regueros), 2014 (conclusión)</t>
  </si>
  <si>
    <t>en cárcavas y barrancos según niveles de erosión laminar y en regueros, 2014</t>
  </si>
  <si>
    <t>12.7.17. MOVIMIENTOS EN MASA: Superficies según potencialidad y tipología predominante, 2014</t>
  </si>
  <si>
    <r>
      <t>~</t>
    </r>
    <r>
      <rPr>
        <sz val="8.1"/>
        <rFont val="Arial"/>
        <family val="2"/>
      </rPr>
      <t xml:space="preserve"> </t>
    </r>
    <r>
      <rPr>
        <sz val="9"/>
        <rFont val="Arial"/>
        <family val="2"/>
      </rPr>
      <t>0,00</t>
    </r>
  </si>
  <si>
    <t>12.7.18. MOVIMIENTOS EN MASA: Superficies según potencialidad y tipología predominante, 2014 (continuación)</t>
  </si>
  <si>
    <t>12.7.19. MOVIMIENTOS EN MASA: Superficies según potencialidad y tipología predominante, 2014 (continuación)</t>
  </si>
  <si>
    <t>12.7.20 MOVIMIENTOS EN MASA: Superficies según potencialidad y tipología predominante, 2014 (continuación)</t>
  </si>
  <si>
    <t>12.7.21. MOVIMIENTOS EN MASA: Superficies según potencialidad y tipología predominante, 2014 (Conclusión)</t>
  </si>
  <si>
    <t>12.7.22. RIESGO DE EROSIÓN EN CAUCES, 2014</t>
  </si>
  <si>
    <t>12.7.23. RIESGO DE EROSIÓN EN CAUCES, 2014 (continuación)</t>
  </si>
  <si>
    <t>12.7.24. RIESGO DE EROSIÓN EN CAUCES, 2014 (continuación)</t>
  </si>
  <si>
    <t>12.7.25. RIESGO DE EROSIÓN EN CAUCES, 2014 (conclusión)</t>
  </si>
  <si>
    <t>12.7.26. RIESGO DE EROSIÓN EÓLICA, 2014</t>
  </si>
  <si>
    <t>12.7.27. RIESGO DE EROSIÓN EÓLICA, 2014 (continuación)</t>
  </si>
  <si>
    <t>12.7.28. RIESGO DE EROSIÓN EÓLICA, 2014 (continuación)</t>
  </si>
  <si>
    <t>12.7.29. RIESGO DE EROSIÓN EÓLICA, 2014 (conclusión)</t>
  </si>
  <si>
    <t>Frecuencia y porcentaje de agentes causantes de daños, 2014</t>
  </si>
  <si>
    <t>Fuente datos Europa: Forests Condition in Europe. 2014 Technical Report of ICP Forests (Tablas 3.3 y 3,7)</t>
  </si>
  <si>
    <t>España 2014</t>
  </si>
  <si>
    <t>Europa 2013</t>
  </si>
  <si>
    <t>España 2013</t>
  </si>
  <si>
    <t>12.9.3. ESTADO DE SALUD DE LOS BOSQUES: Porcentaje de defoliación en España y Europa, 2013-2014</t>
  </si>
  <si>
    <t>12.9.5. ESTADO DE SALUD DE LOS BOSQUES: Daños forestales desglosados por especies según la defoliación, 2014</t>
  </si>
  <si>
    <t>12.9.6. ESTADO DE SALUD DE LOS BOSQUES: Porcentaje de daños forestales según especie y edad del árbol, 2014</t>
  </si>
  <si>
    <t>12.9.7. ESTADO DE SALUD DE LOS BOSQUES: Análisis autonómico de  los porcentajes de daños forestales, 2014</t>
  </si>
  <si>
    <t>Cedrus libani</t>
  </si>
  <si>
    <t>Robinia pseudoacacia</t>
  </si>
  <si>
    <t>Tilia platyphyllos</t>
  </si>
  <si>
    <t>Gráficas</t>
  </si>
  <si>
    <t>2012 (3)</t>
  </si>
  <si>
    <t>ASTILLAS, PARTÍCULAS Y RESIDUOS DE MADERA</t>
  </si>
  <si>
    <t>PELETS Y OTROS AGLOMERADOS</t>
  </si>
  <si>
    <t>Asturias, Comunidad Valenciana y la provincia de Álava en caza</t>
  </si>
  <si>
    <t>Canarias, Comunidad Valenciana y la provincia de Álava en pesca</t>
  </si>
  <si>
    <t>Barbo</t>
  </si>
  <si>
    <t>TERRENOS NO CINEGÉTICOS (Vedados, Terrenos Cercados y Zonas de Seguridad)</t>
  </si>
  <si>
    <r>
      <rPr>
        <b/>
        <sz val="10"/>
        <rFont val="Arial"/>
        <family val="2"/>
      </rPr>
      <t>2012:</t>
    </r>
    <r>
      <rPr>
        <sz val="10"/>
        <rFont val="Arial"/>
        <family val="2"/>
      </rPr>
      <t xml:space="preserve"> Cifras estimadas ya que faltan datos de las siguientes comunidades autónomas:</t>
    </r>
  </si>
  <si>
    <t>12.1.1. Superficie arbolada, desarbolado y forestal, MFE25 - MFE50, 2013 (hectáreas)</t>
  </si>
  <si>
    <t>FUENTE: Mapa Forestal de España: MFE25 en Galicia, Navarra, Cantabria, Asturias, Islas Baleares, Murcia,  País Vasco, Madrid y La Rioja y MFE50 en el resto.</t>
  </si>
  <si>
    <t>Datos publicados en el Informe 2013 sobre el Estado del Patrimonio Natural y de la Biodiversidad en España y en el Anuario de Estadística Forestal 2012.</t>
  </si>
  <si>
    <t>12.1.2. Superficie forestal arbolada según titularidad de los montes, IFN4 - IFN3 2013 (hectáreas)</t>
  </si>
  <si>
    <t>12.1.3. Superficie forestal desarbolada según titularidad de los montes, IFN4 - IFN3 2013 (hectáreas)</t>
  </si>
  <si>
    <t>12.1.4. Superficie forestal total según titularidad de los montes, IFN4 - IFN3 2013 (hectáreas)</t>
  </si>
  <si>
    <t>según grupos de especies MFE25-MFE50, 2013 (hectáreas)</t>
  </si>
  <si>
    <t>País Vasco, Murcia, Madrid y La Rioja y MFE50 en el resto.</t>
  </si>
  <si>
    <t xml:space="preserve"> España y en el Anuario de Estadística Forestal 2012.</t>
  </si>
  <si>
    <t>12.1.6.  Existencias medias. Comparación IFN2 - IFN3 - IFN4, 2013</t>
  </si>
  <si>
    <t>12.1.7 Volúmenes de madera y leña, IFN3 - IFN4, 2013</t>
  </si>
  <si>
    <t>Los datos de Galicia, Navarra, Islas Baleares, Murcia, Asturias, Cantabria, País Vasco, La Rioja y Madrid proceden del IFN4, el resto son del IFN3.</t>
  </si>
  <si>
    <t>Datos publicados en el Anuario de Estadística Forestal 2012.</t>
  </si>
  <si>
    <t>IFN4 en: Galicia, Principado de Asturias, Cantabria, Islas Baleares, Navarra, País Vasco, Región de Murcia, Comunidad de Madrid y La Rioja.</t>
  </si>
  <si>
    <t xml:space="preserve"> IFN3 en el resto de CC.AA.</t>
  </si>
  <si>
    <t xml:space="preserve">IFN4 en: Galicia, Principado de Asturias, Cantabria, Islas Baleares, Navarra, País Vasco, Región de Murcia, Comunidad de Madrid y La Rioja. </t>
  </si>
  <si>
    <t>IFN3 en el resto de CC.AA.</t>
  </si>
  <si>
    <t xml:space="preserve">12.8.1.1. SINIESTROS: Resumen de los siniestros ocurridos, 2013 </t>
  </si>
  <si>
    <t>12.8.1.3. SINIESTROS: Análisis provincial de número de siniestros y superficie afectada, 2013</t>
  </si>
  <si>
    <t>12.8.1.4. SINIESTROS: Número, superficie y porcentaje según extensión y tipo de vegetación, 2013</t>
  </si>
  <si>
    <t>12.8.2.1. PÉRDIDAS:  Nº de Montes y Superficie afectada según propiedad y tipo de vegetación, 2013</t>
  </si>
  <si>
    <t>12.8.2.2. PÉRDIDAS: Análisis autonómico de la superficie arbolada afectada según propiedad, 2013</t>
  </si>
  <si>
    <t>Sin afección de superficie arbolada en el año 2013</t>
  </si>
  <si>
    <t>12.8.2.4. PÉRDIDAS: Económicas según propiedad y tipo de producto, 2013</t>
  </si>
  <si>
    <t>12.8.2.5. PÉRDIDAS: Efectos ambientales, 2013</t>
  </si>
  <si>
    <t>12.8.2.6. PÉRDIDAS: Análisis autonómico de los siniestros con incidencias de Protección Civil, 2013</t>
  </si>
  <si>
    <t>12.8.4.2. CAUSAS: Análisis autonómico de los incendios según causa, 2013</t>
  </si>
  <si>
    <t>12.8.4.3. CAUSAS: Análisis autonómico de los incendios según conocimiento de causa, 2013</t>
  </si>
  <si>
    <t>12.8.4.4. CAUSAS: Detalles de causas no intencionales de origen antrópico, 2013</t>
  </si>
  <si>
    <t>12.8.4.5. CAUSAS: Motivaciones de incendios intencionados, 2013</t>
  </si>
  <si>
    <t>12.8.5.1. DETECCIÓN Y EXTINCIÓN: Análisis autonómico y total de la detección del siniestro,  2013</t>
  </si>
  <si>
    <t>12.8.5.2. DETECCIÓN Y EXTINCIÓN: Tiempo de llegada de los primeros medios de extinción desde la detección, 2013</t>
  </si>
  <si>
    <t>12.8.5.3. DETECCIÓN Y EXTINCIÓN: Análisis autonómico del tiempo de llegada del primer medio de extinción, 2013</t>
  </si>
  <si>
    <t>12.8.5.4. DETECCIÓN Y EXTINCIÓN: Distribución de medios del MAGRAMA Campaña de verano, 2013</t>
  </si>
  <si>
    <t>MATACÁN (SA) CL-215 T/ CL-415</t>
  </si>
  <si>
    <t>1-7 A 30-09</t>
  </si>
  <si>
    <t>CASTILLA Y LEÓN - GALICIA - EXTREMADURA</t>
  </si>
  <si>
    <t xml:space="preserve">GALICIA - CASTILLA Y LEÓN </t>
  </si>
  <si>
    <t xml:space="preserve">BALEARES </t>
  </si>
  <si>
    <t>ANDALUCÍA - CASTILLA  LA MANCHA  - MURCIA</t>
  </si>
  <si>
    <t>CASTILLA LA MANCHA - CASTILLA Y LEÓN - MADRID - LA RIOJA - ARAGON</t>
  </si>
  <si>
    <t>ASTURIAS - GALICIA - CASTILLA Y LEÓN - CANTABRIA</t>
  </si>
  <si>
    <t>CATALUÑA - BALEARES</t>
  </si>
  <si>
    <t>NIEBLA (H)</t>
  </si>
  <si>
    <t>GALICIA -CASTILLA Y LEÓN</t>
  </si>
  <si>
    <t xml:space="preserve">BALEARES - CATALUÑA </t>
  </si>
  <si>
    <t>C.VALENCIANA - ARAGÓN</t>
  </si>
  <si>
    <t>CATALUÑA - ARAGÓN - C.VALENCIANA</t>
  </si>
  <si>
    <t>1/16-7 A 30-9/15-10</t>
  </si>
  <si>
    <t>LA GOMERA (TF)</t>
  </si>
  <si>
    <t>ARAGÓN - CASTILLA LA MANCHA - CATALUÑA - C.VALENCIANA - MADRID</t>
  </si>
  <si>
    <t xml:space="preserve">ASTURIAS - GALICIA </t>
  </si>
  <si>
    <t>GALICIA - CASTILLA Y LEÓN</t>
  </si>
  <si>
    <t>CASTILLA Y LEÓN - CASTILLA LA MANCHA - ARAGÓN - LA RIOJA - C.VALENCIANA</t>
  </si>
  <si>
    <t>MATACÁN (SA )</t>
  </si>
  <si>
    <t>CASTILLA Y LEÓN - GALICIA -ASTURIAS - EXTREMADURA</t>
  </si>
  <si>
    <t>12.8.5.5. DETECCIÓN Y EXTINCIÓN: Distribución de medios del MAGRAMA Campaña de invierno, 2013</t>
  </si>
  <si>
    <t xml:space="preserve">01-01 A 31-05  Y 01-10 A 31-12 </t>
  </si>
  <si>
    <t>01-01 A 31-03</t>
  </si>
  <si>
    <t>15-02 A 14-06</t>
  </si>
  <si>
    <t>PALMA DEL RIO</t>
  </si>
  <si>
    <t>ANDALUCÍA - CASTILLA LA MANCHA - EXTREMADURA</t>
  </si>
  <si>
    <t>09-03 A 07-05</t>
  </si>
  <si>
    <t>16-03 A 14-05</t>
  </si>
  <si>
    <t>02-03 A 30-04</t>
  </si>
  <si>
    <t xml:space="preserve"> 16-03 A 14-05</t>
  </si>
  <si>
    <t>Resumen de datos de los cinco países del sur de la Unión Europea, 2013</t>
  </si>
  <si>
    <t>12.8.3.1  CONDICIONES DE PELIGRO: Número de siniestros según probabilidad de ignición e índice de peligro, 2013</t>
  </si>
  <si>
    <t xml:space="preserve">12.8.6.1. LOS INCENDIOS FORESTALES EN OTROS PAÍSES: </t>
  </si>
  <si>
    <t>SUPERFICIE PROTEGIDA POR RED NATURA 2000 EN ESPAÑA</t>
  </si>
  <si>
    <t>% protegido</t>
  </si>
  <si>
    <t>Superficie total (ha) de espacios naturales protegidos</t>
  </si>
  <si>
    <t>Número total de figuras distintas de protección</t>
  </si>
  <si>
    <t>Principado de Asturias, Cantabria y Castilla y León</t>
  </si>
  <si>
    <t>Comunidad de Madrid y Castilla y León</t>
  </si>
  <si>
    <t>12.2.1  Repoblaciones según tipo y objetivo, 2013 (hectáreas)</t>
  </si>
  <si>
    <t>al RD 289/2003. Semilla recogida según categoría (kg). 2013</t>
  </si>
  <si>
    <t>Celtis australis</t>
  </si>
  <si>
    <t>Pistacia atlantica</t>
  </si>
  <si>
    <t>Pistacia spp.</t>
  </si>
  <si>
    <t>al RD 289/2003, estaquillas y planta producida según categoría. 2013</t>
  </si>
  <si>
    <t>Carpinus betulus</t>
  </si>
  <si>
    <t>Híbridos artificiales Populus spp.</t>
  </si>
  <si>
    <t>Quercus cerris</t>
  </si>
  <si>
    <t>Quercus rotundifolia</t>
  </si>
  <si>
    <t>Tilia cordata</t>
  </si>
  <si>
    <t>12.3.1. Superficie forestal ordenada y sin ordenar, 2013  (hectáreas)</t>
  </si>
  <si>
    <t>(2009) Mismos datos que en 2009 al no haber obtenido actualizaciones de las CC.AA.</t>
  </si>
  <si>
    <t>12.3.2.  Superficie forestal ordenada según titularidad, 2013 (hectáreas)</t>
  </si>
  <si>
    <t>12.3.3.  Superficie forestal certificada según sistema de certificación, 2013</t>
  </si>
  <si>
    <t>12.3.4.  Número de instalaciones con certificado de cadena de custodia por CCAA, 2013</t>
  </si>
  <si>
    <r>
      <t xml:space="preserve">Nº de instalaciones con certificado de cadena de custodia PEFC (Programme for the Endorsement of Forest Certification Schemes) </t>
    </r>
    <r>
      <rPr>
        <b/>
        <sz val="10"/>
        <rFont val="Arial"/>
        <family val="2"/>
      </rPr>
      <t>2013</t>
    </r>
  </si>
  <si>
    <t>Nota: no ha sido posible conseguir esta información disgregada por comunidad autónoma del sistema FSC</t>
  </si>
  <si>
    <t>categoría del producto y sistemas de certificación, 2013</t>
  </si>
  <si>
    <t>Número de instalaciones con certificado de Cadena de Custodia del sistema PEFC  según  categoría de instalación, 2013</t>
  </si>
  <si>
    <t>Número de instalaciones con certificados de Cadena de Custodia del sistema FSC por tipo de producto, 2013</t>
  </si>
  <si>
    <t>Aprovechamientos forestales y madera en rollo</t>
  </si>
  <si>
    <t>Artes gráficas e impresión</t>
  </si>
  <si>
    <t>Carbón de leña y otros productos de madera</t>
  </si>
  <si>
    <t>Corcho y derivados</t>
  </si>
  <si>
    <t>Envases y embalajes</t>
  </si>
  <si>
    <t>Mobiliario y Construcción</t>
  </si>
  <si>
    <t>Pulpa, papel y cartón</t>
  </si>
  <si>
    <t>Tableros</t>
  </si>
  <si>
    <r>
      <t>12.4.2. Resumen nacional de las cortas de madera por grupo de especies y tipo de propiedad, 2013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</si>
  <si>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Del Estado o de las CC.AA. y catalogados de utilidad pública</t>
  </si>
  <si>
    <t>Del Estado o de las CC.AA. y no catalogados de utilidad pública</t>
  </si>
  <si>
    <t>Pública sin especificar</t>
  </si>
  <si>
    <t>Privada sin especificar</t>
  </si>
  <si>
    <t>12.4.3. Volumen de cortas de coníferas por especie 2013 (m3 con corteza)</t>
  </si>
  <si>
    <t>Otras coníferas alóctonas (Chamaecyparis, Larix, Picea y Pseudotsuga)</t>
  </si>
  <si>
    <t>12.4.4. Volumen de cortas de frondosas por especie 2013 (m3 con corteza)</t>
  </si>
  <si>
    <t>de coníferas y frondosas, 2013</t>
  </si>
  <si>
    <t>2013 (3)</t>
  </si>
  <si>
    <r>
      <t>(3)</t>
    </r>
    <r>
      <rPr>
        <sz val="10"/>
        <rFont val="Arial"/>
        <family val="2"/>
      </rPr>
      <t xml:space="preserve"> En 2010, 2011, 2012 y 2013 no se ha estimado el valor total en cargadero </t>
    </r>
  </si>
  <si>
    <t>12.4.7. Resumen nacional de la extracción de leña por grupo de especies y tipo de propiedad, 2013 (toneladas)</t>
  </si>
  <si>
    <t>De las CC.AA. o del Estado y no catalogados de utilidad pública</t>
  </si>
  <si>
    <t>12.4.8. Análisis autonómico de la extracción de leñas, 2013</t>
  </si>
  <si>
    <r>
      <t>12.4.9.  Esquema del balance de la madera, 2013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 equivalentes)</t>
    </r>
  </si>
  <si>
    <t>12.4.10. Madera, leña, pasta  y papel: Comercio exterior de España, 2013</t>
  </si>
  <si>
    <t>1000 t</t>
  </si>
  <si>
    <t>12.5.2. Número de licencias expedidas y vigentes y valor económico, 2013</t>
  </si>
  <si>
    <t>Faltan cifras de licencias de pesca de Canarias</t>
  </si>
  <si>
    <t>y precio medio según especie cinegéticas, 2013</t>
  </si>
  <si>
    <t>Arruí</t>
  </si>
  <si>
    <t>Cabra Montés</t>
  </si>
  <si>
    <t>Lobo</t>
  </si>
  <si>
    <t>Rebeco</t>
  </si>
  <si>
    <t>Zorro</t>
  </si>
  <si>
    <t>Avefría</t>
  </si>
  <si>
    <t>Becada</t>
  </si>
  <si>
    <t>Estornino</t>
  </si>
  <si>
    <t>Tórtola comun</t>
  </si>
  <si>
    <t>Zorzal</t>
  </si>
  <si>
    <t>12.5.4. Sueltas de especies cinegéticas y piscícolas, 2013</t>
  </si>
  <si>
    <t>Anguila</t>
  </si>
  <si>
    <t>Cangrejo sin especificar</t>
  </si>
  <si>
    <t>Carpa</t>
  </si>
  <si>
    <t>Otros Ciprínidos</t>
  </si>
  <si>
    <t>Trucha sin especificar</t>
  </si>
  <si>
    <t>Las cifras proceden de 11 CC.AA. Tanto en especies cinegéticas como piscícolas</t>
  </si>
  <si>
    <t>12.5.5. Producción en granjas cinegéticas y piscifactorías para repoblación, 2013</t>
  </si>
  <si>
    <t>Cabra montés</t>
  </si>
  <si>
    <t>Número ADULTOS</t>
  </si>
  <si>
    <t>Número HUEVOS Y ALEVINES</t>
  </si>
  <si>
    <t>Otros ciprínidos</t>
  </si>
  <si>
    <t>Las cifras de producción de especies cinegéticas proceden de 8 comunidades autónomas, menos de la mitad.</t>
  </si>
  <si>
    <t xml:space="preserve">En la producción de especies piscícolas no se ha recogido información de Canarias, Castilla y León, Cataluña e Islas Baleares </t>
  </si>
  <si>
    <t>y total por comunidad autónoma, 2013</t>
  </si>
  <si>
    <t>Tipo de terreno cinegético</t>
  </si>
  <si>
    <t>COTO REGIONAL O AUTONÓMICO</t>
  </si>
  <si>
    <t>COTO MUNICIPAL</t>
  </si>
  <si>
    <t xml:space="preserve">TOTAL </t>
  </si>
  <si>
    <t>12.5.7 Masas de aprovechamiento piscícola según tipología y total por comunidad autónoma, 2013</t>
  </si>
  <si>
    <t>Tipo de masa de aprovechameitno piscícola</t>
  </si>
  <si>
    <t>Coto de cangrejo rojo</t>
  </si>
  <si>
    <t>Coto de pesca natural</t>
  </si>
  <si>
    <t>Coto deportivo</t>
  </si>
  <si>
    <t>Coto social</t>
  </si>
  <si>
    <t>En Andalucía se trata de "Aguas libres trucheras de alta montaña", 27, y "Aguas libres trucheras no habitadas por la trucha común", 4.</t>
  </si>
  <si>
    <t>En Cuenca es un "Coto de repoblación sostenida" de 5km.</t>
  </si>
  <si>
    <t>En Extremadura son explotaciones de acuicultura.</t>
  </si>
  <si>
    <t>12.9.4 ESTADO DE SALUD DE LOS BOSQUES: Composición química media del agua de deposición atmosférica de parcelas de la Red Europea de Nivel II, 2014</t>
  </si>
  <si>
    <r>
      <t>N-NO</t>
    </r>
    <r>
      <rPr>
        <vertAlign val="subscript"/>
        <sz val="10"/>
        <rFont val="Arial"/>
        <family val="2"/>
      </rPr>
      <t>3</t>
    </r>
  </si>
  <si>
    <t>05Ps</t>
  </si>
  <si>
    <t>06Qi</t>
  </si>
  <si>
    <t>07Qi</t>
  </si>
  <si>
    <t>10Ppa</t>
  </si>
  <si>
    <t>11Qs</t>
  </si>
  <si>
    <t>22Pn</t>
  </si>
  <si>
    <t>25Ph</t>
  </si>
  <si>
    <t>26Qi</t>
  </si>
  <si>
    <t>30Ps</t>
  </si>
  <si>
    <t>33Qpe</t>
  </si>
  <si>
    <t>37Ppr</t>
  </si>
  <si>
    <t>54Ph</t>
  </si>
  <si>
    <t>102Ppr</t>
  </si>
  <si>
    <t>115Fs</t>
  </si>
  <si>
    <r>
      <t>(1)</t>
    </r>
    <r>
      <rPr>
        <sz val="10"/>
        <rFont val="Arial"/>
        <family val="2"/>
      </rPr>
      <t xml:space="preserve">Conductividad eléctrica  </t>
    </r>
    <r>
      <rPr>
        <vertAlign val="superscript"/>
        <sz val="10"/>
        <rFont val="Arial"/>
        <family val="2"/>
      </rPr>
      <t/>
    </r>
  </si>
  <si>
    <t>12.6.1.1. Superficie de Red natura 2000 por administración competente</t>
  </si>
  <si>
    <t>Elaboración: Banco de Datos de la Naturaleza</t>
  </si>
  <si>
    <t>Actualizaciones a diciembre de 2015</t>
  </si>
  <si>
    <t>12.6.1.2. Superficie terrestre y marina de Red natura 2000 por administración competente</t>
  </si>
  <si>
    <t>Debido a la existencia de figuras solapadas, las superficies no deben sumarse en vertical para obtener totales</t>
  </si>
  <si>
    <t xml:space="preserve">    Datos resultantes del procesado de la cartografía suministrada por las administraciones competentes, a efectos de elaboración de estadísticas.</t>
  </si>
  <si>
    <t>12.6.2.1. Número y superficies terrestres y marinas, de Espacios naturales protegidos por figura de protección</t>
  </si>
  <si>
    <t>Zona de Interés Regional</t>
  </si>
  <si>
    <t>Zonas de Especial Conservacion de Importancia Comunitaria</t>
  </si>
  <si>
    <t>Zona de Importancia Comunitaria ZIC (ZEPA/ZEC)</t>
  </si>
  <si>
    <t>Actualizaciones a Diciembre de 2015</t>
  </si>
  <si>
    <t>12.6.2.1. Número y superficie de Espacios naturales protegidos por figura de protección</t>
  </si>
  <si>
    <t>Superficie (terrestre y marina) (ha)</t>
  </si>
  <si>
    <t>12.6.2.2.  Número y superficie de Espacios naturales protegidos</t>
  </si>
  <si>
    <t xml:space="preserve">12.6.2.3 Número y superficie de Espacios naturales protegidos </t>
  </si>
  <si>
    <t>Superficie total por figura de protección (ha)</t>
  </si>
  <si>
    <t>Castilla y Leon y Madrid</t>
  </si>
  <si>
    <t>Zonas Húmedas</t>
  </si>
  <si>
    <t xml:space="preserve">12.6.2.4 Número y superficie de Espacios naturales protegidos </t>
  </si>
  <si>
    <t>Principado de Asturias, Cantabria y Castilla y Leon</t>
  </si>
  <si>
    <t>12.6.3.1. Superficie forestal protegida, Espacios naturales protegidos y Red natura 2000, en hectáreas por administración competente</t>
  </si>
  <si>
    <t>% terrestre protegido respecto de la administración competente</t>
  </si>
  <si>
    <t>Debido a la existencia de figuras solapadas las superficies no deben sumarse en vertical para obtener totales</t>
  </si>
  <si>
    <t>Datos resultantes del procesado de la cartografía suministrada por las administraciones competentes, a efectos de elaboración de estadísticas.</t>
  </si>
</sst>
</file>

<file path=xl/styles.xml><?xml version="1.0" encoding="utf-8"?>
<styleSheet xmlns="http://schemas.openxmlformats.org/spreadsheetml/2006/main">
  <numFmts count="21"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\ "/>
    <numFmt numFmtId="176" formatCode="0.0"/>
    <numFmt numFmtId="177" formatCode="_-* #,##0.00\ _P_t_s_-;\-* #,##0.00\ _P_t_s_-;_-* &quot;-&quot;??\ _P_t_s_-;_-@_-"/>
    <numFmt numFmtId="178" formatCode="_-* #,##0.0\ _P_t_s_-;\-* #,##0.0\ _P_t_s_-;_-* &quot;-&quot;??\ _P_t_s_-;_-@_-"/>
    <numFmt numFmtId="179" formatCode="_-* #,##0.0\ _€_-;\-* #,##0.0\ _€_-;_-* &quot;-&quot;?\ _€_-;_-@_-"/>
    <numFmt numFmtId="180" formatCode="#,##0.0\ \ \ "/>
    <numFmt numFmtId="181" formatCode="#,##0.0\ \ "/>
    <numFmt numFmtId="182" formatCode="General\ \ \ "/>
    <numFmt numFmtId="183" formatCode="0\ \ \ 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8.1"/>
      <name val="Arial"/>
      <family val="2"/>
    </font>
    <font>
      <sz val="10"/>
      <color indexed="9"/>
      <name val="Arial"/>
      <family val="2"/>
    </font>
    <font>
      <b/>
      <sz val="9"/>
      <name val="Cambria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0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thin">
        <color indexed="8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dotted">
        <color theme="6" tint="-0.249977111117893"/>
      </right>
      <top/>
      <bottom style="medium">
        <color indexed="17"/>
      </bottom>
      <diagonal/>
    </border>
    <border>
      <left style="thin">
        <color indexed="17"/>
      </left>
      <right style="dotted">
        <color theme="6" tint="-0.249977111117893"/>
      </right>
      <top/>
      <bottom/>
      <diagonal/>
    </border>
    <border>
      <left style="thin">
        <color indexed="17"/>
      </left>
      <right style="dotted">
        <color theme="6" tint="-0.249977111117893"/>
      </right>
      <top style="medium">
        <color indexed="17"/>
      </top>
      <bottom/>
      <diagonal/>
    </border>
    <border>
      <left style="thin">
        <color indexed="17"/>
      </left>
      <right style="dotted">
        <color theme="6" tint="-0.249977111117893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</borders>
  <cellStyleXfs count="23">
    <xf numFmtId="0" fontId="0" fillId="2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0" borderId="0"/>
    <xf numFmtId="0" fontId="4" fillId="0" borderId="0"/>
    <xf numFmtId="0" fontId="1" fillId="2" borderId="0" applyBorder="0"/>
    <xf numFmtId="37" fontId="3" fillId="0" borderId="0"/>
    <xf numFmtId="37" fontId="3" fillId="0" borderId="0"/>
    <xf numFmtId="37" fontId="3" fillId="0" borderId="0"/>
    <xf numFmtId="166" fontId="3" fillId="0" borderId="0"/>
    <xf numFmtId="0" fontId="3" fillId="0" borderId="0"/>
    <xf numFmtId="0" fontId="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" fillId="0" borderId="0"/>
    <xf numFmtId="168" fontId="4" fillId="0" borderId="1">
      <alignment horizontal="right"/>
    </xf>
    <xf numFmtId="0" fontId="4" fillId="0" borderId="0"/>
    <xf numFmtId="0" fontId="4" fillId="2" borderId="0"/>
  </cellStyleXfs>
  <cellXfs count="1309">
    <xf numFmtId="0" fontId="0" fillId="2" borderId="0" xfId="0"/>
    <xf numFmtId="0" fontId="4" fillId="2" borderId="0" xfId="13" applyFont="1" applyFill="1" applyProtection="1"/>
    <xf numFmtId="0" fontId="4" fillId="2" borderId="0" xfId="13" applyFont="1" applyFill="1"/>
    <xf numFmtId="165" fontId="4" fillId="2" borderId="0" xfId="13" applyNumberFormat="1" applyFont="1" applyFill="1" applyProtection="1"/>
    <xf numFmtId="165" fontId="4" fillId="2" borderId="0" xfId="13" applyNumberFormat="1" applyFont="1" applyFill="1" applyBorder="1" applyProtection="1"/>
    <xf numFmtId="165" fontId="7" fillId="2" borderId="0" xfId="13" applyNumberFormat="1" applyFont="1" applyFill="1" applyBorder="1" applyProtection="1"/>
    <xf numFmtId="0" fontId="0" fillId="2" borderId="0" xfId="0" applyBorder="1"/>
    <xf numFmtId="0" fontId="4" fillId="2" borderId="0" xfId="13" applyFont="1" applyFill="1" applyAlignment="1"/>
    <xf numFmtId="165" fontId="7" fillId="2" borderId="0" xfId="13" applyNumberFormat="1" applyFont="1" applyFill="1" applyProtection="1"/>
    <xf numFmtId="0" fontId="7" fillId="2" borderId="0" xfId="13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3" xfId="13" applyFont="1" applyFill="1" applyBorder="1" applyProtection="1"/>
    <xf numFmtId="0" fontId="4" fillId="2" borderId="4" xfId="13" applyFont="1" applyFill="1" applyBorder="1" applyProtection="1"/>
    <xf numFmtId="0" fontId="7" fillId="2" borderId="5" xfId="13" applyFont="1" applyFill="1" applyBorder="1" applyProtection="1"/>
    <xf numFmtId="165" fontId="4" fillId="2" borderId="6" xfId="11" applyNumberFormat="1" applyFont="1" applyFill="1" applyBorder="1" applyAlignment="1" applyProtection="1">
      <alignment horizontal="right"/>
    </xf>
    <xf numFmtId="165" fontId="4" fillId="2" borderId="7" xfId="11" applyNumberFormat="1" applyFont="1" applyFill="1" applyBorder="1" applyAlignment="1" applyProtection="1">
      <alignment horizontal="right"/>
    </xf>
    <xf numFmtId="0" fontId="4" fillId="2" borderId="7" xfId="13" applyFont="1" applyFill="1" applyBorder="1" applyProtection="1"/>
    <xf numFmtId="0" fontId="4" fillId="2" borderId="8" xfId="13" applyFont="1" applyFill="1" applyBorder="1"/>
    <xf numFmtId="0" fontId="4" fillId="3" borderId="9" xfId="13" applyFont="1" applyFill="1" applyBorder="1" applyAlignment="1" applyProtection="1">
      <alignment horizontal="center" vertical="center" wrapText="1"/>
    </xf>
    <xf numFmtId="0" fontId="4" fillId="3" borderId="10" xfId="13" applyFont="1" applyFill="1" applyBorder="1" applyAlignment="1" applyProtection="1">
      <alignment horizontal="center" vertical="center" wrapText="1"/>
    </xf>
    <xf numFmtId="0" fontId="4" fillId="3" borderId="11" xfId="13" applyFont="1" applyFill="1" applyBorder="1" applyAlignment="1" applyProtection="1">
      <alignment horizontal="center" vertical="center" wrapText="1"/>
    </xf>
    <xf numFmtId="165" fontId="7" fillId="2" borderId="12" xfId="11" applyNumberFormat="1" applyFont="1" applyFill="1" applyBorder="1" applyAlignment="1" applyProtection="1">
      <alignment horizontal="right"/>
    </xf>
    <xf numFmtId="165" fontId="7" fillId="2" borderId="13" xfId="11" applyNumberFormat="1" applyFont="1" applyFill="1" applyBorder="1" applyAlignment="1" applyProtection="1">
      <alignment horizontal="right"/>
    </xf>
    <xf numFmtId="0" fontId="4" fillId="2" borderId="13" xfId="13" applyFont="1" applyFill="1" applyBorder="1" applyProtection="1"/>
    <xf numFmtId="0" fontId="5" fillId="2" borderId="0" xfId="0" applyFont="1" applyFill="1" applyAlignment="1"/>
    <xf numFmtId="0" fontId="0" fillId="2" borderId="0" xfId="0" applyFill="1"/>
    <xf numFmtId="0" fontId="0" fillId="2" borderId="2" xfId="0" applyFill="1" applyBorder="1"/>
    <xf numFmtId="0" fontId="7" fillId="3" borderId="11" xfId="13" applyFont="1" applyFill="1" applyBorder="1" applyAlignment="1" applyProtection="1">
      <alignment horizontal="center" vertical="center" wrapText="1"/>
    </xf>
    <xf numFmtId="172" fontId="4" fillId="2" borderId="6" xfId="0" applyNumberFormat="1" applyFont="1" applyFill="1" applyBorder="1" applyAlignment="1" applyProtection="1">
      <alignment horizontal="right"/>
    </xf>
    <xf numFmtId="169" fontId="4" fillId="2" borderId="6" xfId="10" applyNumberFormat="1" applyFont="1" applyFill="1" applyBorder="1" applyProtection="1"/>
    <xf numFmtId="172" fontId="4" fillId="2" borderId="7" xfId="0" applyNumberFormat="1" applyFont="1" applyFill="1" applyBorder="1" applyAlignment="1" applyProtection="1">
      <alignment horizontal="right"/>
    </xf>
    <xf numFmtId="169" fontId="4" fillId="2" borderId="13" xfId="10" applyNumberFormat="1" applyFont="1" applyFill="1" applyBorder="1" applyProtection="1"/>
    <xf numFmtId="169" fontId="4" fillId="2" borderId="7" xfId="10" applyNumberFormat="1" applyFont="1" applyFill="1" applyBorder="1" applyProtection="1"/>
    <xf numFmtId="172" fontId="4" fillId="2" borderId="13" xfId="0" applyNumberFormat="1" applyFont="1" applyFill="1" applyBorder="1" applyAlignment="1" applyProtection="1">
      <alignment horizontal="right"/>
    </xf>
    <xf numFmtId="165" fontId="0" fillId="2" borderId="0" xfId="0" applyNumberFormat="1" applyFill="1"/>
    <xf numFmtId="0" fontId="0" fillId="2" borderId="0" xfId="0" applyFill="1" applyBorder="1"/>
    <xf numFmtId="169" fontId="4" fillId="2" borderId="7" xfId="10" applyNumberFormat="1" applyFont="1" applyFill="1" applyBorder="1" applyAlignment="1" applyProtection="1">
      <alignment horizontal="right"/>
    </xf>
    <xf numFmtId="3" fontId="0" fillId="2" borderId="7" xfId="0" applyNumberFormat="1" applyBorder="1"/>
    <xf numFmtId="0" fontId="6" fillId="2" borderId="0" xfId="0" quotePrefix="1" applyFont="1" applyFill="1" applyAlignment="1"/>
    <xf numFmtId="173" fontId="4" fillId="2" borderId="6" xfId="19" applyFont="1" applyFill="1" applyBorder="1"/>
    <xf numFmtId="173" fontId="4" fillId="2" borderId="7" xfId="19" applyFont="1" applyFill="1" applyBorder="1"/>
    <xf numFmtId="0" fontId="6" fillId="2" borderId="0" xfId="0" quotePrefix="1" applyFont="1" applyFill="1" applyBorder="1" applyAlignment="1"/>
    <xf numFmtId="3" fontId="8" fillId="2" borderId="0" xfId="0" applyNumberFormat="1" applyFont="1" applyFill="1" applyAlignment="1">
      <alignment horizontal="right"/>
    </xf>
    <xf numFmtId="0" fontId="5" fillId="2" borderId="0" xfId="7" applyFont="1" applyFill="1" applyAlignment="1"/>
    <xf numFmtId="0" fontId="1" fillId="2" borderId="0" xfId="7" applyFill="1"/>
    <xf numFmtId="0" fontId="6" fillId="2" borderId="0" xfId="7" quotePrefix="1" applyFont="1" applyFill="1" applyAlignment="1"/>
    <xf numFmtId="170" fontId="7" fillId="2" borderId="6" xfId="7" applyNumberFormat="1" applyFont="1" applyFill="1" applyBorder="1" applyAlignment="1" applyProtection="1">
      <alignment horizontal="right"/>
    </xf>
    <xf numFmtId="170" fontId="7" fillId="2" borderId="7" xfId="7" applyNumberFormat="1" applyFont="1" applyFill="1" applyBorder="1" applyAlignment="1" applyProtection="1">
      <alignment horizontal="right"/>
    </xf>
    <xf numFmtId="170" fontId="7" fillId="2" borderId="14" xfId="7" applyNumberFormat="1" applyFont="1" applyFill="1" applyBorder="1" applyAlignment="1" applyProtection="1">
      <alignment horizontal="right"/>
    </xf>
    <xf numFmtId="0" fontId="1" fillId="2" borderId="2" xfId="7" applyFill="1" applyBorder="1"/>
    <xf numFmtId="0" fontId="1" fillId="2" borderId="0" xfId="7" applyFill="1" applyBorder="1"/>
    <xf numFmtId="170" fontId="7" fillId="2" borderId="15" xfId="7" applyNumberFormat="1" applyFont="1" applyFill="1" applyBorder="1" applyAlignment="1" applyProtection="1">
      <alignment horizontal="right"/>
    </xf>
    <xf numFmtId="0" fontId="12" fillId="2" borderId="3" xfId="13" applyFont="1" applyFill="1" applyBorder="1" applyProtection="1"/>
    <xf numFmtId="0" fontId="12" fillId="2" borderId="4" xfId="13" applyFont="1" applyFill="1" applyBorder="1" applyProtection="1"/>
    <xf numFmtId="165" fontId="1" fillId="2" borderId="0" xfId="7" applyNumberFormat="1" applyFill="1"/>
    <xf numFmtId="0" fontId="7" fillId="2" borderId="0" xfId="7" applyFont="1" applyFill="1"/>
    <xf numFmtId="0" fontId="13" fillId="2" borderId="0" xfId="7" applyFont="1" applyFill="1" applyBorder="1" applyAlignment="1">
      <alignment horizontal="center" wrapText="1"/>
    </xf>
    <xf numFmtId="3" fontId="14" fillId="2" borderId="0" xfId="7" applyNumberFormat="1" applyFont="1" applyFill="1" applyBorder="1" applyAlignment="1">
      <alignment horizontal="center" wrapText="1"/>
    </xf>
    <xf numFmtId="3" fontId="15" fillId="2" borderId="0" xfId="7" applyNumberFormat="1" applyFont="1" applyFill="1" applyBorder="1" applyAlignment="1">
      <alignment horizontal="center" wrapText="1"/>
    </xf>
    <xf numFmtId="0" fontId="1" fillId="2" borderId="0" xfId="7"/>
    <xf numFmtId="0" fontId="5" fillId="0" borderId="0" xfId="18" applyFont="1" applyFill="1" applyAlignment="1">
      <alignment horizontal="center"/>
    </xf>
    <xf numFmtId="37" fontId="16" fillId="0" borderId="0" xfId="8" applyFont="1" applyFill="1"/>
    <xf numFmtId="37" fontId="16" fillId="0" borderId="0" xfId="8" applyFont="1"/>
    <xf numFmtId="37" fontId="17" fillId="0" borderId="2" xfId="8" applyFont="1" applyBorder="1"/>
    <xf numFmtId="37" fontId="7" fillId="0" borderId="3" xfId="8" applyFont="1" applyBorder="1"/>
    <xf numFmtId="3" fontId="7" fillId="0" borderId="0" xfId="8" applyNumberFormat="1" applyFont="1" applyFill="1" applyBorder="1" applyAlignment="1">
      <alignment horizontal="right"/>
    </xf>
    <xf numFmtId="37" fontId="7" fillId="0" borderId="0" xfId="8" applyFont="1" applyFill="1"/>
    <xf numFmtId="37" fontId="7" fillId="0" borderId="0" xfId="8" applyFont="1"/>
    <xf numFmtId="37" fontId="7" fillId="0" borderId="4" xfId="8" applyFont="1" applyBorder="1" applyAlignment="1">
      <alignment wrapText="1"/>
    </xf>
    <xf numFmtId="37" fontId="7" fillId="0" borderId="4" xfId="8" applyFont="1" applyBorder="1"/>
    <xf numFmtId="3" fontId="7" fillId="0" borderId="0" xfId="8" applyNumberFormat="1" applyFont="1" applyFill="1" applyBorder="1"/>
    <xf numFmtId="37" fontId="7" fillId="0" borderId="5" xfId="8" applyFont="1" applyBorder="1"/>
    <xf numFmtId="1" fontId="1" fillId="0" borderId="0" xfId="7" applyNumberFormat="1" applyFill="1"/>
    <xf numFmtId="1" fontId="1" fillId="2" borderId="0" xfId="7" applyNumberFormat="1"/>
    <xf numFmtId="0" fontId="6" fillId="2" borderId="0" xfId="7" quotePrefix="1" applyFont="1" applyFill="1" applyAlignment="1">
      <alignment vertical="center" wrapText="1"/>
    </xf>
    <xf numFmtId="0" fontId="6" fillId="2" borderId="0" xfId="0" applyFont="1" applyFill="1" applyAlignment="1"/>
    <xf numFmtId="170" fontId="4" fillId="2" borderId="6" xfId="0" applyNumberFormat="1" applyFont="1" applyFill="1" applyBorder="1" applyAlignment="1" applyProtection="1">
      <alignment horizontal="right"/>
    </xf>
    <xf numFmtId="170" fontId="4" fillId="2" borderId="12" xfId="0" applyNumberFormat="1" applyFont="1" applyFill="1" applyBorder="1" applyAlignment="1" applyProtection="1">
      <alignment horizontal="right"/>
    </xf>
    <xf numFmtId="170" fontId="4" fillId="2" borderId="7" xfId="0" applyNumberFormat="1" applyFont="1" applyFill="1" applyBorder="1" applyAlignment="1" applyProtection="1">
      <alignment horizontal="right"/>
    </xf>
    <xf numFmtId="170" fontId="4" fillId="2" borderId="13" xfId="0" applyNumberFormat="1" applyFont="1" applyFill="1" applyBorder="1" applyAlignment="1" applyProtection="1">
      <alignment horizontal="right"/>
    </xf>
    <xf numFmtId="170" fontId="4" fillId="2" borderId="14" xfId="0" applyNumberFormat="1" applyFont="1" applyFill="1" applyBorder="1" applyAlignment="1" applyProtection="1">
      <alignment horizontal="right"/>
    </xf>
    <xf numFmtId="170" fontId="4" fillId="2" borderId="15" xfId="0" applyNumberFormat="1" applyFont="1" applyFill="1" applyBorder="1" applyAlignment="1" applyProtection="1">
      <alignment horizontal="right"/>
    </xf>
    <xf numFmtId="0" fontId="7" fillId="2" borderId="3" xfId="13" applyFont="1" applyFill="1" applyBorder="1" applyProtection="1"/>
    <xf numFmtId="0" fontId="7" fillId="2" borderId="4" xfId="13" applyFont="1" applyFill="1" applyBorder="1" applyProtection="1"/>
    <xf numFmtId="170" fontId="7" fillId="2" borderId="7" xfId="0" applyNumberFormat="1" applyFont="1" applyFill="1" applyBorder="1" applyAlignment="1" applyProtection="1">
      <alignment horizontal="right"/>
    </xf>
    <xf numFmtId="170" fontId="7" fillId="2" borderId="13" xfId="0" applyNumberFormat="1" applyFont="1" applyFill="1" applyBorder="1" applyAlignment="1" applyProtection="1">
      <alignment horizontal="right"/>
    </xf>
    <xf numFmtId="2" fontId="4" fillId="2" borderId="7" xfId="0" applyNumberFormat="1" applyFont="1" applyFill="1" applyBorder="1" applyAlignment="1" applyProtection="1">
      <alignment horizontal="right"/>
    </xf>
    <xf numFmtId="2" fontId="7" fillId="2" borderId="7" xfId="0" applyNumberFormat="1" applyFont="1" applyFill="1" applyBorder="1" applyAlignment="1" applyProtection="1">
      <alignment horizontal="right"/>
    </xf>
    <xf numFmtId="0" fontId="0" fillId="2" borderId="2" xfId="0" applyBorder="1"/>
    <xf numFmtId="0" fontId="0" fillId="3" borderId="16" xfId="0" applyFill="1" applyBorder="1" applyAlignment="1">
      <alignment horizontal="center" vertical="center" wrapText="1"/>
    </xf>
    <xf numFmtId="0" fontId="0" fillId="2" borderId="3" xfId="0" applyBorder="1"/>
    <xf numFmtId="0" fontId="0" fillId="2" borderId="4" xfId="0" applyBorder="1"/>
    <xf numFmtId="0" fontId="7" fillId="2" borderId="4" xfId="0" applyFont="1" applyBorder="1"/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7" fillId="2" borderId="0" xfId="0" applyFont="1" applyBorder="1"/>
    <xf numFmtId="0" fontId="7" fillId="2" borderId="0" xfId="0" applyFont="1"/>
    <xf numFmtId="0" fontId="4" fillId="2" borderId="4" xfId="0" applyFont="1" applyBorder="1"/>
    <xf numFmtId="0" fontId="4" fillId="2" borderId="0" xfId="0" applyFont="1" applyBorder="1"/>
    <xf numFmtId="0" fontId="4" fillId="2" borderId="0" xfId="0" applyFont="1"/>
    <xf numFmtId="0" fontId="0" fillId="3" borderId="11" xfId="0" applyFill="1" applyBorder="1" applyAlignment="1">
      <alignment horizontal="center" vertical="center" wrapText="1"/>
    </xf>
    <xf numFmtId="0" fontId="0" fillId="2" borderId="8" xfId="0" applyBorder="1"/>
    <xf numFmtId="0" fontId="1" fillId="2" borderId="0" xfId="0" applyFont="1"/>
    <xf numFmtId="0" fontId="6" fillId="2" borderId="0" xfId="0" applyFont="1" applyAlignment="1"/>
    <xf numFmtId="0" fontId="0" fillId="3" borderId="12" xfId="0" applyFill="1" applyBorder="1" applyAlignment="1">
      <alignment horizontal="center" vertical="center" wrapText="1"/>
    </xf>
    <xf numFmtId="37" fontId="4" fillId="2" borderId="12" xfId="9" applyFont="1" applyFill="1" applyBorder="1" applyAlignment="1">
      <alignment horizontal="right"/>
    </xf>
    <xf numFmtId="37" fontId="4" fillId="2" borderId="18" xfId="9" applyFont="1" applyFill="1" applyBorder="1" applyAlignment="1">
      <alignment horizontal="right"/>
    </xf>
    <xf numFmtId="37" fontId="7" fillId="2" borderId="17" xfId="9" applyFont="1" applyFill="1" applyBorder="1" applyAlignment="1">
      <alignment horizontal="right"/>
    </xf>
    <xf numFmtId="0" fontId="0" fillId="2" borderId="4" xfId="0" applyBorder="1" applyAlignment="1">
      <alignment horizontal="left"/>
    </xf>
    <xf numFmtId="37" fontId="4" fillId="2" borderId="13" xfId="9" applyFont="1" applyFill="1" applyBorder="1" applyAlignment="1">
      <alignment horizontal="right"/>
    </xf>
    <xf numFmtId="37" fontId="4" fillId="2" borderId="15" xfId="9" applyFont="1" applyFill="1" applyBorder="1" applyAlignment="1">
      <alignment horizontal="right"/>
    </xf>
    <xf numFmtId="37" fontId="4" fillId="2" borderId="21" xfId="9" applyFont="1" applyFill="1" applyBorder="1" applyAlignment="1">
      <alignment horizontal="right"/>
    </xf>
    <xf numFmtId="37" fontId="7" fillId="2" borderId="22" xfId="9" applyFont="1" applyFill="1" applyBorder="1" applyAlignment="1">
      <alignment horizontal="right"/>
    </xf>
    <xf numFmtId="0" fontId="0" fillId="2" borderId="0" xfId="0" applyAlignment="1"/>
    <xf numFmtId="0" fontId="0" fillId="3" borderId="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37" fontId="4" fillId="2" borderId="6" xfId="9" applyFont="1" applyFill="1" applyBorder="1" applyAlignment="1">
      <alignment horizontal="right"/>
    </xf>
    <xf numFmtId="37" fontId="4" fillId="2" borderId="7" xfId="9" applyFont="1" applyFill="1" applyBorder="1" applyAlignment="1">
      <alignment horizontal="right"/>
    </xf>
    <xf numFmtId="37" fontId="4" fillId="2" borderId="14" xfId="9" applyFont="1" applyFill="1" applyBorder="1" applyAlignment="1">
      <alignment horizontal="right"/>
    </xf>
    <xf numFmtId="0" fontId="4" fillId="2" borderId="3" xfId="0" applyFont="1" applyFill="1" applyBorder="1"/>
    <xf numFmtId="4" fontId="4" fillId="2" borderId="6" xfId="10" applyNumberFormat="1" applyFont="1" applyFill="1" applyBorder="1" applyProtection="1"/>
    <xf numFmtId="4" fontId="4" fillId="2" borderId="7" xfId="10" applyNumberFormat="1" applyFont="1" applyFill="1" applyBorder="1" applyProtection="1"/>
    <xf numFmtId="0" fontId="4" fillId="2" borderId="4" xfId="0" applyFont="1" applyFill="1" applyBorder="1"/>
    <xf numFmtId="37" fontId="4" fillId="2" borderId="1" xfId="9" applyFont="1" applyFill="1" applyBorder="1" applyAlignment="1">
      <alignment horizontal="right"/>
    </xf>
    <xf numFmtId="4" fontId="4" fillId="2" borderId="4" xfId="10" applyNumberFormat="1" applyFont="1" applyFill="1" applyBorder="1" applyProtection="1"/>
    <xf numFmtId="4" fontId="4" fillId="2" borderId="13" xfId="10" applyNumberFormat="1" applyFont="1" applyFill="1" applyBorder="1" applyProtection="1"/>
    <xf numFmtId="37" fontId="4" fillId="2" borderId="4" xfId="9" applyFont="1" applyFill="1" applyBorder="1" applyAlignment="1">
      <alignment horizontal="right"/>
    </xf>
    <xf numFmtId="0" fontId="7" fillId="2" borderId="4" xfId="0" applyFont="1" applyFill="1" applyBorder="1"/>
    <xf numFmtId="37" fontId="7" fillId="2" borderId="7" xfId="9" applyFont="1" applyFill="1" applyBorder="1" applyAlignment="1">
      <alignment horizontal="right"/>
    </xf>
    <xf numFmtId="4" fontId="7" fillId="2" borderId="7" xfId="10" applyNumberFormat="1" applyFont="1" applyFill="1" applyBorder="1" applyProtection="1"/>
    <xf numFmtId="37" fontId="7" fillId="2" borderId="4" xfId="9" applyFont="1" applyFill="1" applyBorder="1" applyAlignment="1">
      <alignment horizontal="right"/>
    </xf>
    <xf numFmtId="0" fontId="1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173" fontId="4" fillId="2" borderId="12" xfId="19" applyFont="1" applyFill="1" applyBorder="1"/>
    <xf numFmtId="173" fontId="4" fillId="2" borderId="13" xfId="19" applyFont="1" applyFill="1" applyBorder="1"/>
    <xf numFmtId="173" fontId="4" fillId="2" borderId="7" xfId="19" applyFont="1" applyFill="1" applyBorder="1" applyAlignment="1">
      <alignment horizontal="right"/>
    </xf>
    <xf numFmtId="173" fontId="4" fillId="2" borderId="13" xfId="19" applyFont="1" applyFill="1" applyBorder="1" applyAlignment="1">
      <alignment horizontal="right"/>
    </xf>
    <xf numFmtId="4" fontId="0" fillId="2" borderId="7" xfId="0" applyNumberFormat="1" applyBorder="1"/>
    <xf numFmtId="4" fontId="0" fillId="2" borderId="13" xfId="0" applyNumberFormat="1" applyBorder="1"/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9" fontId="4" fillId="2" borderId="6" xfId="10" applyNumberFormat="1" applyFont="1" applyFill="1" applyBorder="1" applyAlignment="1" applyProtection="1">
      <alignment horizontal="right"/>
    </xf>
    <xf numFmtId="173" fontId="4" fillId="2" borderId="6" xfId="19" applyFont="1" applyFill="1" applyBorder="1" applyAlignment="1">
      <alignment horizontal="right"/>
    </xf>
    <xf numFmtId="0" fontId="0" fillId="2" borderId="6" xfId="0" applyBorder="1"/>
    <xf numFmtId="0" fontId="0" fillId="2" borderId="7" xfId="0" applyBorder="1"/>
    <xf numFmtId="0" fontId="0" fillId="2" borderId="14" xfId="0" applyBorder="1"/>
    <xf numFmtId="173" fontId="7" fillId="2" borderId="7" xfId="19" applyFont="1" applyFill="1" applyBorder="1"/>
    <xf numFmtId="173" fontId="7" fillId="2" borderId="13" xfId="19" applyFont="1" applyFill="1" applyBorder="1"/>
    <xf numFmtId="0" fontId="0" fillId="2" borderId="13" xfId="0" applyBorder="1"/>
    <xf numFmtId="3" fontId="0" fillId="2" borderId="0" xfId="0" applyNumberFormat="1"/>
    <xf numFmtId="164" fontId="0" fillId="2" borderId="6" xfId="0" applyNumberFormat="1" applyBorder="1"/>
    <xf numFmtId="0" fontId="0" fillId="2" borderId="12" xfId="0" applyBorder="1"/>
    <xf numFmtId="164" fontId="0" fillId="2" borderId="7" xfId="0" applyNumberFormat="1" applyBorder="1"/>
    <xf numFmtId="0" fontId="0" fillId="2" borderId="4" xfId="0" applyBorder="1" applyAlignment="1">
      <alignment horizontal="left" indent="3"/>
    </xf>
    <xf numFmtId="164" fontId="0" fillId="2" borderId="0" xfId="0" applyNumberFormat="1"/>
    <xf numFmtId="169" fontId="4" fillId="2" borderId="12" xfId="10" applyNumberFormat="1" applyFont="1" applyFill="1" applyBorder="1" applyAlignment="1" applyProtection="1">
      <alignment horizontal="right"/>
    </xf>
    <xf numFmtId="169" fontId="4" fillId="2" borderId="13" xfId="10" applyNumberFormat="1" applyFont="1" applyFill="1" applyBorder="1" applyAlignment="1" applyProtection="1">
      <alignment horizontal="right"/>
    </xf>
    <xf numFmtId="0" fontId="7" fillId="2" borderId="3" xfId="0" applyFont="1" applyBorder="1"/>
    <xf numFmtId="37" fontId="4" fillId="2" borderId="7" xfId="9" applyNumberFormat="1" applyFont="1" applyFill="1" applyBorder="1" applyAlignment="1">
      <alignment horizontal="right"/>
    </xf>
    <xf numFmtId="37" fontId="4" fillId="2" borderId="7" xfId="0" applyNumberFormat="1" applyFont="1" applyFill="1" applyBorder="1" applyAlignment="1" applyProtection="1">
      <alignment horizontal="right"/>
    </xf>
    <xf numFmtId="0" fontId="5" fillId="2" borderId="0" xfId="0" applyFont="1" applyAlignment="1"/>
    <xf numFmtId="3" fontId="0" fillId="2" borderId="0" xfId="0" applyNumberFormat="1" applyBorder="1"/>
    <xf numFmtId="3" fontId="7" fillId="2" borderId="0" xfId="0" applyNumberFormat="1" applyFont="1" applyBorder="1"/>
    <xf numFmtId="174" fontId="4" fillId="2" borderId="6" xfId="0" applyNumberFormat="1" applyFont="1" applyFill="1" applyBorder="1" applyAlignment="1" applyProtection="1">
      <alignment horizontal="right"/>
    </xf>
    <xf numFmtId="174" fontId="4" fillId="2" borderId="12" xfId="0" applyNumberFormat="1" applyFont="1" applyFill="1" applyBorder="1" applyAlignment="1" applyProtection="1">
      <alignment horizontal="right"/>
    </xf>
    <xf numFmtId="174" fontId="4" fillId="2" borderId="7" xfId="0" applyNumberFormat="1" applyFont="1" applyFill="1" applyBorder="1" applyAlignment="1" applyProtection="1">
      <alignment horizontal="right"/>
    </xf>
    <xf numFmtId="174" fontId="4" fillId="2" borderId="13" xfId="0" applyNumberFormat="1" applyFont="1" applyFill="1" applyBorder="1" applyAlignment="1" applyProtection="1">
      <alignment horizontal="right"/>
    </xf>
    <xf numFmtId="0" fontId="0" fillId="2" borderId="0" xfId="0" applyBorder="1" applyAlignment="1">
      <alignment horizontal="right"/>
    </xf>
    <xf numFmtId="0" fontId="0" fillId="2" borderId="2" xfId="0" applyBorder="1" applyAlignment="1"/>
    <xf numFmtId="170" fontId="4" fillId="2" borderId="17" xfId="0" applyNumberFormat="1" applyFont="1" applyFill="1" applyBorder="1" applyAlignment="1" applyProtection="1">
      <alignment horizontal="right" vertical="center"/>
    </xf>
    <xf numFmtId="0" fontId="6" fillId="2" borderId="0" xfId="0" applyFont="1" applyAlignment="1">
      <alignment wrapText="1"/>
    </xf>
    <xf numFmtId="0" fontId="0" fillId="2" borderId="5" xfId="0" applyBorder="1"/>
    <xf numFmtId="174" fontId="7" fillId="2" borderId="13" xfId="0" applyNumberFormat="1" applyFont="1" applyFill="1" applyBorder="1" applyAlignment="1" applyProtection="1">
      <alignment horizontal="right"/>
    </xf>
    <xf numFmtId="174" fontId="4" fillId="2" borderId="14" xfId="0" applyNumberFormat="1" applyFont="1" applyFill="1" applyBorder="1" applyAlignment="1" applyProtection="1">
      <alignment horizontal="right"/>
    </xf>
    <xf numFmtId="0" fontId="18" fillId="2" borderId="0" xfId="0" applyFont="1" applyFill="1"/>
    <xf numFmtId="0" fontId="0" fillId="2" borderId="4" xfId="0" applyFill="1" applyBorder="1"/>
    <xf numFmtId="3" fontId="0" fillId="2" borderId="0" xfId="0" applyNumberFormat="1" applyFill="1"/>
    <xf numFmtId="0" fontId="6" fillId="2" borderId="0" xfId="0" applyFont="1" applyAlignment="1">
      <alignment vertical="center" wrapText="1"/>
    </xf>
    <xf numFmtId="174" fontId="4" fillId="2" borderId="15" xfId="0" applyNumberFormat="1" applyFont="1" applyFill="1" applyBorder="1" applyAlignment="1" applyProtection="1">
      <alignment horizontal="right"/>
    </xf>
    <xf numFmtId="174" fontId="4" fillId="2" borderId="19" xfId="0" applyNumberFormat="1" applyFont="1" applyFill="1" applyBorder="1" applyAlignment="1" applyProtection="1">
      <alignment horizontal="right"/>
    </xf>
    <xf numFmtId="174" fontId="4" fillId="2" borderId="24" xfId="0" applyNumberFormat="1" applyFont="1" applyFill="1" applyBorder="1" applyAlignment="1" applyProtection="1">
      <alignment horizontal="right"/>
    </xf>
    <xf numFmtId="174" fontId="7" fillId="2" borderId="7" xfId="0" applyNumberFormat="1" applyFont="1" applyFill="1" applyBorder="1" applyAlignment="1" applyProtection="1">
      <alignment horizontal="right"/>
    </xf>
    <xf numFmtId="170" fontId="7" fillId="2" borderId="0" xfId="0" applyNumberFormat="1" applyFont="1" applyFill="1" applyBorder="1" applyAlignment="1" applyProtection="1">
      <alignment horizontal="right"/>
    </xf>
    <xf numFmtId="174" fontId="7" fillId="2" borderId="0" xfId="0" applyNumberFormat="1" applyFont="1" applyFill="1" applyBorder="1" applyAlignment="1" applyProtection="1">
      <alignment horizontal="right"/>
    </xf>
    <xf numFmtId="0" fontId="12" fillId="2" borderId="3" xfId="0" applyFont="1" applyBorder="1"/>
    <xf numFmtId="0" fontId="12" fillId="2" borderId="4" xfId="0" applyFont="1" applyBorder="1"/>
    <xf numFmtId="0" fontId="6" fillId="2" borderId="0" xfId="7" quotePrefix="1" applyFont="1" applyFill="1" applyAlignment="1">
      <alignment horizontal="center"/>
    </xf>
    <xf numFmtId="0" fontId="7" fillId="2" borderId="0" xfId="13" applyFont="1" applyFill="1" applyBorder="1" applyProtection="1"/>
    <xf numFmtId="170" fontId="7" fillId="2" borderId="0" xfId="7" applyNumberFormat="1" applyFont="1" applyFill="1" applyBorder="1" applyAlignment="1" applyProtection="1">
      <alignment horizontal="right"/>
    </xf>
    <xf numFmtId="0" fontId="0" fillId="0" borderId="0" xfId="0" applyFill="1"/>
    <xf numFmtId="3" fontId="0" fillId="2" borderId="0" xfId="0" applyNumberFormat="1" applyBorder="1" applyAlignment="1">
      <alignment horizontal="center"/>
    </xf>
    <xf numFmtId="0" fontId="7" fillId="2" borderId="0" xfId="13" applyFont="1" applyFill="1" applyBorder="1"/>
    <xf numFmtId="3" fontId="8" fillId="2" borderId="0" xfId="0" applyNumberFormat="1" applyFon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7" xfId="0" applyFill="1" applyBorder="1"/>
    <xf numFmtId="0" fontId="0" fillId="2" borderId="13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20" xfId="0" applyFill="1" applyBorder="1" applyAlignment="1">
      <alignment horizontal="center" vertical="center" wrapText="1"/>
    </xf>
    <xf numFmtId="170" fontId="4" fillId="2" borderId="3" xfId="0" applyNumberFormat="1" applyFont="1" applyFill="1" applyBorder="1" applyAlignment="1" applyProtection="1">
      <alignment horizontal="right"/>
    </xf>
    <xf numFmtId="170" fontId="4" fillId="2" borderId="4" xfId="0" applyNumberFormat="1" applyFont="1" applyFill="1" applyBorder="1" applyAlignment="1" applyProtection="1">
      <alignment horizontal="right"/>
    </xf>
    <xf numFmtId="170" fontId="0" fillId="2" borderId="0" xfId="0" applyNumberFormat="1"/>
    <xf numFmtId="175" fontId="0" fillId="2" borderId="0" xfId="0" applyNumberFormat="1"/>
    <xf numFmtId="174" fontId="4" fillId="0" borderId="6" xfId="0" applyNumberFormat="1" applyFont="1" applyFill="1" applyBorder="1" applyAlignment="1" applyProtection="1">
      <alignment horizontal="right"/>
    </xf>
    <xf numFmtId="174" fontId="4" fillId="2" borderId="22" xfId="0" applyNumberFormat="1" applyFont="1" applyFill="1" applyBorder="1" applyAlignment="1" applyProtection="1">
      <alignment horizontal="right"/>
    </xf>
    <xf numFmtId="174" fontId="4" fillId="2" borderId="18" xfId="0" applyNumberFormat="1" applyFont="1" applyFill="1" applyBorder="1" applyAlignment="1" applyProtection="1">
      <alignment horizontal="right"/>
    </xf>
    <xf numFmtId="0" fontId="0" fillId="3" borderId="16" xfId="0" applyFill="1" applyBorder="1" applyAlignment="1">
      <alignment horizontal="center" vertical="center"/>
    </xf>
    <xf numFmtId="178" fontId="1" fillId="2" borderId="0" xfId="4" applyNumberFormat="1" applyFill="1"/>
    <xf numFmtId="179" fontId="0" fillId="2" borderId="0" xfId="0" applyNumberFormat="1"/>
    <xf numFmtId="0" fontId="4" fillId="2" borderId="0" xfId="15" applyFont="1" applyFill="1" applyAlignment="1">
      <alignment horizontal="center" vertical="center"/>
    </xf>
    <xf numFmtId="0" fontId="0" fillId="2" borderId="19" xfId="0" applyFill="1" applyBorder="1"/>
    <xf numFmtId="0" fontId="0" fillId="2" borderId="24" xfId="0" applyFill="1" applyBorder="1"/>
    <xf numFmtId="0" fontId="1" fillId="2" borderId="0" xfId="17" applyFill="1"/>
    <xf numFmtId="176" fontId="0" fillId="2" borderId="0" xfId="0" applyNumberFormat="1" applyBorder="1"/>
    <xf numFmtId="4" fontId="4" fillId="2" borderId="13" xfId="9" applyNumberFormat="1" applyFont="1" applyFill="1" applyBorder="1" applyAlignment="1">
      <alignment horizontal="right"/>
    </xf>
    <xf numFmtId="4" fontId="7" fillId="2" borderId="7" xfId="9" applyNumberFormat="1" applyFont="1" applyFill="1" applyBorder="1" applyAlignment="1">
      <alignment horizontal="right"/>
    </xf>
    <xf numFmtId="4" fontId="7" fillId="2" borderId="13" xfId="9" applyNumberFormat="1" applyFont="1" applyFill="1" applyBorder="1" applyAlignment="1">
      <alignment horizontal="right"/>
    </xf>
    <xf numFmtId="4" fontId="4" fillId="2" borderId="7" xfId="19" applyNumberFormat="1" applyFont="1" applyFill="1" applyBorder="1"/>
    <xf numFmtId="4" fontId="4" fillId="2" borderId="7" xfId="10" applyNumberFormat="1" applyFont="1" applyFill="1" applyBorder="1" applyAlignment="1" applyProtection="1">
      <alignment horizontal="right"/>
    </xf>
    <xf numFmtId="4" fontId="4" fillId="2" borderId="7" xfId="9" applyNumberFormat="1" applyFont="1" applyFill="1" applyBorder="1" applyAlignment="1">
      <alignment horizontal="right"/>
    </xf>
    <xf numFmtId="4" fontId="0" fillId="2" borderId="0" xfId="0" applyNumberFormat="1" applyBorder="1"/>
    <xf numFmtId="1" fontId="4" fillId="2" borderId="7" xfId="9" applyNumberFormat="1" applyFont="1" applyFill="1" applyBorder="1" applyAlignment="1">
      <alignment horizontal="right"/>
    </xf>
    <xf numFmtId="0" fontId="0" fillId="2" borderId="3" xfId="0" applyFill="1" applyBorder="1"/>
    <xf numFmtId="4" fontId="4" fillId="2" borderId="7" xfId="0" applyNumberFormat="1" applyFont="1" applyFill="1" applyBorder="1" applyAlignment="1" applyProtection="1">
      <alignment horizontal="right"/>
    </xf>
    <xf numFmtId="170" fontId="4" fillId="0" borderId="7" xfId="0" applyNumberFormat="1" applyFont="1" applyFill="1" applyBorder="1" applyAlignment="1" applyProtection="1">
      <alignment horizontal="right"/>
    </xf>
    <xf numFmtId="170" fontId="4" fillId="0" borderId="13" xfId="0" applyNumberFormat="1" applyFont="1" applyFill="1" applyBorder="1" applyAlignment="1" applyProtection="1">
      <alignment horizontal="right"/>
    </xf>
    <xf numFmtId="0" fontId="0" fillId="2" borderId="4" xfId="0" applyFont="1" applyFill="1" applyBorder="1"/>
    <xf numFmtId="170" fontId="7" fillId="2" borderId="12" xfId="7" applyNumberFormat="1" applyFont="1" applyFill="1" applyBorder="1" applyAlignment="1" applyProtection="1">
      <alignment horizontal="right"/>
    </xf>
    <xf numFmtId="170" fontId="7" fillId="2" borderId="13" xfId="7" applyNumberFormat="1" applyFont="1" applyFill="1" applyBorder="1" applyAlignment="1" applyProtection="1">
      <alignment horizontal="right"/>
    </xf>
    <xf numFmtId="3" fontId="0" fillId="2" borderId="7" xfId="0" applyNumberFormat="1" applyBorder="1" applyAlignment="1">
      <alignment horizontal="center"/>
    </xf>
    <xf numFmtId="0" fontId="1" fillId="2" borderId="7" xfId="0" applyFont="1" applyFill="1" applyBorder="1"/>
    <xf numFmtId="174" fontId="1" fillId="2" borderId="7" xfId="0" applyNumberFormat="1" applyFont="1" applyFill="1" applyBorder="1" applyAlignment="1" applyProtection="1">
      <alignment horizontal="right"/>
    </xf>
    <xf numFmtId="174" fontId="1" fillId="2" borderId="13" xfId="0" applyNumberFormat="1" applyFont="1" applyFill="1" applyBorder="1" applyAlignment="1" applyProtection="1">
      <alignment horizontal="right"/>
    </xf>
    <xf numFmtId="174" fontId="1" fillId="2" borderId="19" xfId="0" applyNumberFormat="1" applyFont="1" applyFill="1" applyBorder="1" applyAlignment="1" applyProtection="1">
      <alignment horizontal="right"/>
    </xf>
    <xf numFmtId="174" fontId="1" fillId="2" borderId="18" xfId="0" applyNumberFormat="1" applyFont="1" applyFill="1" applyBorder="1" applyAlignment="1" applyProtection="1">
      <alignment horizontal="right"/>
    </xf>
    <xf numFmtId="0" fontId="1" fillId="2" borderId="24" xfId="0" applyFont="1" applyFill="1" applyBorder="1"/>
    <xf numFmtId="174" fontId="1" fillId="2" borderId="24" xfId="0" applyNumberFormat="1" applyFont="1" applyFill="1" applyBorder="1" applyAlignment="1" applyProtection="1">
      <alignment horizontal="right"/>
    </xf>
    <xf numFmtId="174" fontId="1" fillId="2" borderId="22" xfId="0" applyNumberFormat="1" applyFont="1" applyFill="1" applyBorder="1" applyAlignment="1" applyProtection="1">
      <alignment horizontal="right"/>
    </xf>
    <xf numFmtId="0" fontId="7" fillId="3" borderId="5" xfId="13" applyFont="1" applyFill="1" applyBorder="1" applyProtection="1"/>
    <xf numFmtId="1" fontId="4" fillId="2" borderId="7" xfId="0" applyNumberFormat="1" applyFont="1" applyFill="1" applyBorder="1" applyAlignment="1" applyProtection="1">
      <alignment horizontal="right" indent="1"/>
    </xf>
    <xf numFmtId="1" fontId="7" fillId="3" borderId="14" xfId="13" applyNumberFormat="1" applyFont="1" applyFill="1" applyBorder="1" applyAlignment="1" applyProtection="1">
      <alignment horizontal="right" indent="1"/>
    </xf>
    <xf numFmtId="1" fontId="7" fillId="3" borderId="15" xfId="13" applyNumberFormat="1" applyFont="1" applyFill="1" applyBorder="1" applyAlignment="1" applyProtection="1">
      <alignment horizontal="right" indent="1"/>
    </xf>
    <xf numFmtId="4" fontId="4" fillId="2" borderId="6" xfId="0" applyNumberFormat="1" applyFont="1" applyFill="1" applyBorder="1" applyAlignment="1" applyProtection="1">
      <alignment horizontal="right" indent="1"/>
    </xf>
    <xf numFmtId="4" fontId="4" fillId="2" borderId="6" xfId="10" applyNumberFormat="1" applyFont="1" applyFill="1" applyBorder="1" applyAlignment="1" applyProtection="1">
      <alignment horizontal="right" indent="1"/>
    </xf>
    <xf numFmtId="4" fontId="7" fillId="2" borderId="12" xfId="0" applyNumberFormat="1" applyFont="1" applyFill="1" applyBorder="1" applyAlignment="1" applyProtection="1">
      <alignment horizontal="right" indent="1"/>
    </xf>
    <xf numFmtId="4" fontId="4" fillId="2" borderId="7" xfId="0" applyNumberFormat="1" applyFont="1" applyFill="1" applyBorder="1" applyAlignment="1" applyProtection="1">
      <alignment horizontal="right" indent="1"/>
    </xf>
    <xf numFmtId="4" fontId="7" fillId="2" borderId="13" xfId="0" applyNumberFormat="1" applyFont="1" applyFill="1" applyBorder="1" applyAlignment="1" applyProtection="1">
      <alignment horizontal="right" indent="1"/>
    </xf>
    <xf numFmtId="4" fontId="4" fillId="2" borderId="7" xfId="10" applyNumberFormat="1" applyFont="1" applyFill="1" applyBorder="1" applyAlignment="1" applyProtection="1">
      <alignment horizontal="right" indent="1"/>
    </xf>
    <xf numFmtId="4" fontId="7" fillId="2" borderId="13" xfId="10" applyNumberFormat="1" applyFont="1" applyFill="1" applyBorder="1" applyAlignment="1" applyProtection="1">
      <alignment horizontal="right" indent="1"/>
    </xf>
    <xf numFmtId="4" fontId="7" fillId="3" borderId="14" xfId="10" applyNumberFormat="1" applyFont="1" applyFill="1" applyBorder="1" applyAlignment="1" applyProtection="1">
      <alignment horizontal="right" indent="1"/>
    </xf>
    <xf numFmtId="4" fontId="7" fillId="3" borderId="15" xfId="10" applyNumberFormat="1" applyFont="1" applyFill="1" applyBorder="1" applyAlignment="1" applyProtection="1">
      <alignment horizontal="right" indent="1"/>
    </xf>
    <xf numFmtId="4" fontId="0" fillId="2" borderId="7" xfId="0" applyNumberFormat="1" applyFill="1" applyBorder="1" applyAlignment="1">
      <alignment horizontal="right" indent="1"/>
    </xf>
    <xf numFmtId="0" fontId="7" fillId="3" borderId="5" xfId="0" applyFont="1" applyFill="1" applyBorder="1"/>
    <xf numFmtId="0" fontId="7" fillId="3" borderId="28" xfId="13" applyFont="1" applyFill="1" applyBorder="1" applyProtection="1"/>
    <xf numFmtId="3" fontId="7" fillId="3" borderId="14" xfId="10" applyNumberFormat="1" applyFont="1" applyFill="1" applyBorder="1" applyAlignment="1" applyProtection="1">
      <alignment horizontal="right" indent="1"/>
    </xf>
    <xf numFmtId="3" fontId="7" fillId="3" borderId="15" xfId="10" applyNumberFormat="1" applyFont="1" applyFill="1" applyBorder="1" applyAlignment="1" applyProtection="1">
      <alignment horizontal="right" indent="1"/>
    </xf>
    <xf numFmtId="4" fontId="7" fillId="2" borderId="29" xfId="0" applyNumberFormat="1" applyFont="1" applyFill="1" applyBorder="1" applyAlignment="1" applyProtection="1">
      <alignment horizontal="right" indent="1"/>
    </xf>
    <xf numFmtId="4" fontId="7" fillId="2" borderId="30" xfId="0" applyNumberFormat="1" applyFont="1" applyFill="1" applyBorder="1" applyAlignment="1" applyProtection="1">
      <alignment horizontal="right" indent="1"/>
    </xf>
    <xf numFmtId="4" fontId="7" fillId="2" borderId="30" xfId="10" applyNumberFormat="1" applyFont="1" applyFill="1" applyBorder="1" applyAlignment="1" applyProtection="1">
      <alignment horizontal="right" indent="1"/>
    </xf>
    <xf numFmtId="4" fontId="0" fillId="2" borderId="4" xfId="0" applyNumberFormat="1" applyBorder="1" applyAlignment="1">
      <alignment horizontal="right" indent="1"/>
    </xf>
    <xf numFmtId="4" fontId="0" fillId="2" borderId="7" xfId="0" applyNumberFormat="1" applyBorder="1" applyAlignment="1">
      <alignment horizontal="right" indent="1"/>
    </xf>
    <xf numFmtId="4" fontId="7" fillId="3" borderId="5" xfId="10" applyNumberFormat="1" applyFont="1" applyFill="1" applyBorder="1" applyAlignment="1" applyProtection="1">
      <alignment horizontal="right" indent="1"/>
    </xf>
    <xf numFmtId="4" fontId="7" fillId="3" borderId="31" xfId="10" applyNumberFormat="1" applyFont="1" applyFill="1" applyBorder="1" applyAlignment="1" applyProtection="1">
      <alignment horizontal="right" indent="1"/>
    </xf>
    <xf numFmtId="0" fontId="0" fillId="2" borderId="32" xfId="0" applyBorder="1"/>
    <xf numFmtId="0" fontId="0" fillId="2" borderId="27" xfId="0" applyBorder="1"/>
    <xf numFmtId="165" fontId="7" fillId="3" borderId="14" xfId="13" applyNumberFormat="1" applyFont="1" applyFill="1" applyBorder="1" applyProtection="1"/>
    <xf numFmtId="173" fontId="7" fillId="3" borderId="14" xfId="19" applyFont="1" applyFill="1" applyBorder="1"/>
    <xf numFmtId="165" fontId="7" fillId="3" borderId="15" xfId="13" applyNumberFormat="1" applyFont="1" applyFill="1" applyBorder="1" applyProtection="1"/>
    <xf numFmtId="3" fontId="4" fillId="2" borderId="13" xfId="0" applyNumberFormat="1" applyFont="1" applyFill="1" applyBorder="1" applyAlignment="1" applyProtection="1">
      <alignment horizontal="right" indent="1"/>
    </xf>
    <xf numFmtId="3" fontId="4" fillId="2" borderId="7" xfId="0" applyNumberFormat="1" applyFont="1" applyFill="1" applyBorder="1" applyAlignment="1" applyProtection="1">
      <alignment horizontal="right" indent="1"/>
    </xf>
    <xf numFmtId="0" fontId="6" fillId="2" borderId="0" xfId="0" applyFont="1" applyFill="1" applyAlignment="1">
      <alignment wrapText="1"/>
    </xf>
    <xf numFmtId="3" fontId="7" fillId="3" borderId="15" xfId="11" applyNumberFormat="1" applyFont="1" applyFill="1" applyBorder="1" applyAlignment="1" applyProtection="1">
      <alignment horizontal="right" indent="1"/>
    </xf>
    <xf numFmtId="0" fontId="7" fillId="3" borderId="5" xfId="6" applyFont="1" applyFill="1" applyBorder="1"/>
    <xf numFmtId="0" fontId="20" fillId="3" borderId="15" xfId="5" applyFont="1" applyFill="1" applyBorder="1" applyAlignment="1">
      <alignment horizontal="center"/>
    </xf>
    <xf numFmtId="0" fontId="6" fillId="2" borderId="0" xfId="7" applyFont="1" applyFill="1" applyBorder="1" applyAlignment="1"/>
    <xf numFmtId="170" fontId="7" fillId="3" borderId="14" xfId="7" applyNumberFormat="1" applyFont="1" applyFill="1" applyBorder="1" applyAlignment="1" applyProtection="1">
      <alignment horizontal="right"/>
    </xf>
    <xf numFmtId="170" fontId="7" fillId="3" borderId="15" xfId="7" applyNumberFormat="1" applyFont="1" applyFill="1" applyBorder="1" applyAlignment="1" applyProtection="1">
      <alignment horizontal="right"/>
    </xf>
    <xf numFmtId="3" fontId="4" fillId="2" borderId="6" xfId="11" applyNumberFormat="1" applyFont="1" applyFill="1" applyBorder="1" applyAlignment="1" applyProtection="1">
      <alignment horizontal="right" indent="1"/>
    </xf>
    <xf numFmtId="3" fontId="4" fillId="2" borderId="7" xfId="11" applyNumberFormat="1" applyFont="1" applyFill="1" applyBorder="1" applyAlignment="1" applyProtection="1">
      <alignment horizontal="right" indent="1"/>
    </xf>
    <xf numFmtId="3" fontId="7" fillId="3" borderId="14" xfId="13" applyNumberFormat="1" applyFont="1" applyFill="1" applyBorder="1" applyAlignment="1" applyProtection="1">
      <alignment horizontal="right" indent="1"/>
    </xf>
    <xf numFmtId="3" fontId="7" fillId="3" borderId="15" xfId="19" applyNumberFormat="1" applyFont="1" applyFill="1" applyBorder="1" applyAlignment="1">
      <alignment horizontal="right" indent="1"/>
    </xf>
    <xf numFmtId="0" fontId="1" fillId="2" borderId="0" xfId="7" applyFill="1" applyAlignment="1"/>
    <xf numFmtId="3" fontId="7" fillId="3" borderId="15" xfId="13" applyNumberFormat="1" applyFont="1" applyFill="1" applyBorder="1" applyAlignment="1" applyProtection="1">
      <alignment horizontal="right" indent="1"/>
    </xf>
    <xf numFmtId="170" fontId="7" fillId="3" borderId="14" xfId="0" applyNumberFormat="1" applyFont="1" applyFill="1" applyBorder="1" applyAlignment="1" applyProtection="1">
      <alignment horizontal="right"/>
    </xf>
    <xf numFmtId="170" fontId="7" fillId="3" borderId="15" xfId="0" applyNumberFormat="1" applyFont="1" applyFill="1" applyBorder="1" applyAlignment="1" applyProtection="1">
      <alignment horizontal="right"/>
    </xf>
    <xf numFmtId="3" fontId="0" fillId="2" borderId="13" xfId="0" applyNumberFormat="1" applyBorder="1"/>
    <xf numFmtId="0" fontId="7" fillId="3" borderId="4" xfId="0" applyFont="1" applyFill="1" applyBorder="1"/>
    <xf numFmtId="170" fontId="7" fillId="3" borderId="5" xfId="0" applyNumberFormat="1" applyFont="1" applyFill="1" applyBorder="1" applyAlignment="1" applyProtection="1">
      <alignment horizontal="right"/>
    </xf>
    <xf numFmtId="170" fontId="4" fillId="2" borderId="13" xfId="0" applyNumberFormat="1" applyFont="1" applyFill="1" applyBorder="1" applyAlignment="1" applyProtection="1">
      <alignment horizontal="right" indent="1"/>
    </xf>
    <xf numFmtId="170" fontId="4" fillId="2" borderId="7" xfId="0" applyNumberFormat="1" applyFont="1" applyFill="1" applyBorder="1" applyAlignment="1" applyProtection="1">
      <alignment horizontal="right" indent="1"/>
    </xf>
    <xf numFmtId="170" fontId="7" fillId="3" borderId="15" xfId="0" applyNumberFormat="1" applyFont="1" applyFill="1" applyBorder="1" applyAlignment="1" applyProtection="1">
      <alignment horizontal="right" indent="1"/>
    </xf>
    <xf numFmtId="170" fontId="4" fillId="2" borderId="6" xfId="0" applyNumberFormat="1" applyFont="1" applyFill="1" applyBorder="1" applyAlignment="1" applyProtection="1">
      <alignment horizontal="right" indent="1"/>
    </xf>
    <xf numFmtId="170" fontId="7" fillId="3" borderId="14" xfId="0" applyNumberFormat="1" applyFont="1" applyFill="1" applyBorder="1" applyAlignment="1" applyProtection="1">
      <alignment horizontal="right" indent="1"/>
    </xf>
    <xf numFmtId="0" fontId="0" fillId="2" borderId="3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3" fontId="0" fillId="2" borderId="13" xfId="0" applyNumberFormat="1" applyBorder="1" applyAlignment="1">
      <alignment horizontal="right" indent="1"/>
    </xf>
    <xf numFmtId="174" fontId="4" fillId="2" borderId="12" xfId="0" applyNumberFormat="1" applyFont="1" applyFill="1" applyBorder="1" applyAlignment="1" applyProtection="1">
      <alignment horizontal="right" indent="1"/>
    </xf>
    <xf numFmtId="174" fontId="4" fillId="2" borderId="13" xfId="0" applyNumberFormat="1" applyFont="1" applyFill="1" applyBorder="1" applyAlignment="1" applyProtection="1">
      <alignment horizontal="right" indent="1"/>
    </xf>
    <xf numFmtId="0" fontId="7" fillId="3" borderId="5" xfId="0" applyFont="1" applyFill="1" applyBorder="1" applyAlignment="1">
      <alignment horizontal="left" indent="2"/>
    </xf>
    <xf numFmtId="174" fontId="7" fillId="3" borderId="15" xfId="0" applyNumberFormat="1" applyFont="1" applyFill="1" applyBorder="1" applyAlignment="1" applyProtection="1">
      <alignment horizontal="right" indent="1"/>
    </xf>
    <xf numFmtId="174" fontId="7" fillId="3" borderId="7" xfId="0" applyNumberFormat="1" applyFont="1" applyFill="1" applyBorder="1" applyAlignment="1" applyProtection="1">
      <alignment horizontal="right"/>
    </xf>
    <xf numFmtId="174" fontId="7" fillId="3" borderId="14" xfId="0" applyNumberFormat="1" applyFont="1" applyFill="1" applyBorder="1" applyAlignment="1" applyProtection="1">
      <alignment horizontal="right"/>
    </xf>
    <xf numFmtId="174" fontId="7" fillId="3" borderId="13" xfId="0" applyNumberFormat="1" applyFont="1" applyFill="1" applyBorder="1" applyAlignment="1" applyProtection="1">
      <alignment horizontal="right"/>
    </xf>
    <xf numFmtId="3" fontId="7" fillId="2" borderId="0" xfId="0" applyNumberFormat="1" applyFont="1" applyBorder="1" applyAlignment="1">
      <alignment horizontal="right" vertical="justify" indent="1"/>
    </xf>
    <xf numFmtId="3" fontId="0" fillId="2" borderId="7" xfId="0" applyNumberFormat="1" applyBorder="1" applyAlignment="1">
      <alignment horizontal="right" vertical="justify" indent="1"/>
    </xf>
    <xf numFmtId="3" fontId="7" fillId="2" borderId="7" xfId="0" applyNumberFormat="1" applyFont="1" applyBorder="1" applyAlignment="1">
      <alignment horizontal="right" vertical="justify" indent="1"/>
    </xf>
    <xf numFmtId="165" fontId="4" fillId="2" borderId="6" xfId="11" applyNumberFormat="1" applyFont="1" applyFill="1" applyBorder="1" applyAlignment="1" applyProtection="1">
      <alignment horizontal="right" indent="1"/>
    </xf>
    <xf numFmtId="165" fontId="4" fillId="2" borderId="7" xfId="11" applyNumberFormat="1" applyFont="1" applyFill="1" applyBorder="1" applyAlignment="1" applyProtection="1">
      <alignment horizontal="right" indent="1"/>
    </xf>
    <xf numFmtId="165" fontId="4" fillId="2" borderId="14" xfId="11" applyNumberFormat="1" applyFont="1" applyFill="1" applyBorder="1" applyAlignment="1" applyProtection="1">
      <alignment horizontal="right" indent="1"/>
    </xf>
    <xf numFmtId="37" fontId="4" fillId="2" borderId="6" xfId="9" applyFont="1" applyFill="1" applyBorder="1" applyAlignment="1">
      <alignment horizontal="right" indent="1"/>
    </xf>
    <xf numFmtId="37" fontId="4" fillId="2" borderId="12" xfId="9" applyFont="1" applyFill="1" applyBorder="1" applyAlignment="1">
      <alignment horizontal="right" indent="1"/>
    </xf>
    <xf numFmtId="37" fontId="4" fillId="2" borderId="7" xfId="9" applyFont="1" applyFill="1" applyBorder="1" applyAlignment="1">
      <alignment horizontal="right" indent="1"/>
    </xf>
    <xf numFmtId="37" fontId="4" fillId="2" borderId="13" xfId="9" applyFont="1" applyFill="1" applyBorder="1" applyAlignment="1">
      <alignment horizontal="right" indent="1"/>
    </xf>
    <xf numFmtId="37" fontId="4" fillId="2" borderId="14" xfId="9" applyFont="1" applyFill="1" applyBorder="1" applyAlignment="1">
      <alignment horizontal="right" indent="1"/>
    </xf>
    <xf numFmtId="37" fontId="7" fillId="3" borderId="14" xfId="9" applyFont="1" applyFill="1" applyBorder="1" applyAlignment="1">
      <alignment horizontal="right"/>
    </xf>
    <xf numFmtId="4" fontId="7" fillId="3" borderId="14" xfId="9" applyNumberFormat="1" applyFont="1" applyFill="1" applyBorder="1" applyAlignment="1">
      <alignment horizontal="right"/>
    </xf>
    <xf numFmtId="4" fontId="7" fillId="3" borderId="15" xfId="9" applyNumberFormat="1" applyFont="1" applyFill="1" applyBorder="1" applyAlignment="1">
      <alignment horizontal="right"/>
    </xf>
    <xf numFmtId="169" fontId="7" fillId="3" borderId="14" xfId="10" applyNumberFormat="1" applyFont="1" applyFill="1" applyBorder="1" applyProtection="1"/>
    <xf numFmtId="169" fontId="4" fillId="2" borderId="7" xfId="10" applyNumberFormat="1" applyFont="1" applyFill="1" applyBorder="1" applyAlignment="1" applyProtection="1">
      <alignment horizontal="right" indent="1"/>
    </xf>
    <xf numFmtId="173" fontId="4" fillId="2" borderId="13" xfId="19" applyFont="1" applyFill="1" applyBorder="1" applyAlignment="1">
      <alignment horizontal="right" indent="1"/>
    </xf>
    <xf numFmtId="169" fontId="4" fillId="2" borderId="14" xfId="10" applyNumberFormat="1" applyFont="1" applyFill="1" applyBorder="1" applyAlignment="1" applyProtection="1">
      <alignment horizontal="right" indent="1"/>
    </xf>
    <xf numFmtId="0" fontId="0" fillId="2" borderId="4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2" fontId="7" fillId="3" borderId="14" xfId="0" applyNumberFormat="1" applyFont="1" applyFill="1" applyBorder="1"/>
    <xf numFmtId="2" fontId="7" fillId="3" borderId="15" xfId="0" applyNumberFormat="1" applyFont="1" applyFill="1" applyBorder="1"/>
    <xf numFmtId="0" fontId="4" fillId="2" borderId="3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indent="1"/>
    </xf>
    <xf numFmtId="169" fontId="4" fillId="2" borderId="6" xfId="10" applyNumberFormat="1" applyFont="1" applyFill="1" applyBorder="1" applyAlignment="1" applyProtection="1">
      <alignment horizontal="right" indent="1"/>
    </xf>
    <xf numFmtId="173" fontId="4" fillId="2" borderId="6" xfId="19" applyFont="1" applyFill="1" applyBorder="1" applyAlignment="1">
      <alignment horizontal="right" indent="1"/>
    </xf>
    <xf numFmtId="172" fontId="4" fillId="2" borderId="6" xfId="0" applyNumberFormat="1" applyFont="1" applyFill="1" applyBorder="1" applyAlignment="1" applyProtection="1">
      <alignment horizontal="right" indent="1"/>
    </xf>
    <xf numFmtId="173" fontId="4" fillId="2" borderId="12" xfId="19" applyFont="1" applyFill="1" applyBorder="1" applyAlignment="1">
      <alignment horizontal="right" indent="1"/>
    </xf>
    <xf numFmtId="173" fontId="4" fillId="2" borderId="7" xfId="19" applyFont="1" applyFill="1" applyBorder="1" applyAlignment="1">
      <alignment horizontal="right" indent="1"/>
    </xf>
    <xf numFmtId="172" fontId="4" fillId="2" borderId="7" xfId="0" applyNumberFormat="1" applyFont="1" applyFill="1" applyBorder="1" applyAlignment="1" applyProtection="1">
      <alignment horizontal="right" indent="1"/>
    </xf>
    <xf numFmtId="0" fontId="0" fillId="2" borderId="13" xfId="0" applyBorder="1" applyAlignment="1">
      <alignment horizontal="right" indent="1"/>
    </xf>
    <xf numFmtId="0" fontId="17" fillId="2" borderId="0" xfId="0" applyFont="1"/>
    <xf numFmtId="0" fontId="7" fillId="3" borderId="14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4" fillId="2" borderId="7" xfId="9" applyNumberFormat="1" applyFont="1" applyFill="1" applyBorder="1" applyAlignment="1">
      <alignment horizontal="right" indent="1"/>
    </xf>
    <xf numFmtId="3" fontId="4" fillId="2" borderId="12" xfId="9" applyNumberFormat="1" applyFont="1" applyFill="1" applyBorder="1" applyAlignment="1">
      <alignment horizontal="right" indent="1"/>
    </xf>
    <xf numFmtId="3" fontId="4" fillId="2" borderId="13" xfId="9" applyNumberFormat="1" applyFont="1" applyFill="1" applyBorder="1" applyAlignment="1">
      <alignment horizontal="right" indent="1"/>
    </xf>
    <xf numFmtId="3" fontId="4" fillId="2" borderId="0" xfId="9" applyNumberFormat="1" applyFont="1" applyFill="1" applyBorder="1" applyAlignment="1">
      <alignment horizontal="right"/>
    </xf>
    <xf numFmtId="10" fontId="4" fillId="2" borderId="7" xfId="19" applyNumberFormat="1" applyFont="1" applyFill="1" applyBorder="1" applyAlignment="1">
      <alignment horizontal="right"/>
    </xf>
    <xf numFmtId="10" fontId="4" fillId="2" borderId="13" xfId="19" applyNumberFormat="1" applyFont="1" applyFill="1" applyBorder="1" applyAlignment="1">
      <alignment horizontal="right"/>
    </xf>
    <xf numFmtId="173" fontId="7" fillId="3" borderId="15" xfId="19" applyFont="1" applyFill="1" applyBorder="1"/>
    <xf numFmtId="2" fontId="4" fillId="2" borderId="6" xfId="10" applyNumberFormat="1" applyFont="1" applyFill="1" applyBorder="1" applyAlignment="1" applyProtection="1">
      <alignment horizontal="right"/>
    </xf>
    <xf numFmtId="2" fontId="4" fillId="2" borderId="12" xfId="10" applyNumberFormat="1" applyFont="1" applyFill="1" applyBorder="1" applyAlignment="1" applyProtection="1">
      <alignment horizontal="right"/>
    </xf>
    <xf numFmtId="2" fontId="4" fillId="2" borderId="7" xfId="10" applyNumberFormat="1" applyFont="1" applyFill="1" applyBorder="1" applyAlignment="1" applyProtection="1">
      <alignment horizontal="right"/>
    </xf>
    <xf numFmtId="2" fontId="4" fillId="2" borderId="13" xfId="10" applyNumberFormat="1" applyFont="1" applyFill="1" applyBorder="1" applyAlignment="1" applyProtection="1">
      <alignment horizontal="right"/>
    </xf>
    <xf numFmtId="2" fontId="4" fillId="2" borderId="6" xfId="10" applyNumberFormat="1" applyFont="1" applyFill="1" applyBorder="1" applyProtection="1"/>
    <xf numFmtId="2" fontId="4" fillId="2" borderId="12" xfId="10" applyNumberFormat="1" applyFont="1" applyFill="1" applyBorder="1" applyProtection="1"/>
    <xf numFmtId="4" fontId="4" fillId="2" borderId="13" xfId="10" applyNumberFormat="1" applyFont="1" applyFill="1" applyBorder="1" applyAlignment="1" applyProtection="1">
      <alignment horizontal="right"/>
    </xf>
    <xf numFmtId="37" fontId="7" fillId="3" borderId="14" xfId="9" applyNumberFormat="1" applyFont="1" applyFill="1" applyBorder="1" applyAlignment="1">
      <alignment horizontal="right"/>
    </xf>
    <xf numFmtId="4" fontId="7" fillId="3" borderId="14" xfId="10" applyNumberFormat="1" applyFont="1" applyFill="1" applyBorder="1" applyAlignment="1" applyProtection="1">
      <alignment horizontal="right"/>
    </xf>
    <xf numFmtId="4" fontId="7" fillId="3" borderId="15" xfId="10" applyNumberFormat="1" applyFont="1" applyFill="1" applyBorder="1" applyAlignment="1" applyProtection="1">
      <alignment horizontal="right"/>
    </xf>
    <xf numFmtId="10" fontId="7" fillId="3" borderId="14" xfId="19" applyNumberFormat="1" applyFont="1" applyFill="1" applyBorder="1"/>
    <xf numFmtId="10" fontId="7" fillId="3" borderId="15" xfId="19" applyNumberFormat="1" applyFont="1" applyFill="1" applyBorder="1"/>
    <xf numFmtId="10" fontId="7" fillId="3" borderId="14" xfId="19" applyNumberFormat="1" applyFont="1" applyFill="1" applyBorder="1" applyAlignment="1">
      <alignment horizontal="right" indent="1"/>
    </xf>
    <xf numFmtId="10" fontId="7" fillId="3" borderId="15" xfId="19" applyNumberFormat="1" applyFont="1" applyFill="1" applyBorder="1" applyAlignment="1">
      <alignment horizontal="right" indent="1"/>
    </xf>
    <xf numFmtId="173" fontId="4" fillId="3" borderId="14" xfId="19" applyFont="1" applyFill="1" applyBorder="1"/>
    <xf numFmtId="173" fontId="4" fillId="3" borderId="15" xfId="19" applyFont="1" applyFill="1" applyBorder="1"/>
    <xf numFmtId="4" fontId="7" fillId="3" borderId="14" xfId="0" applyNumberFormat="1" applyFont="1" applyFill="1" applyBorder="1" applyAlignment="1" applyProtection="1">
      <alignment horizontal="right"/>
    </xf>
    <xf numFmtId="4" fontId="4" fillId="3" borderId="14" xfId="19" applyNumberFormat="1" applyFont="1" applyFill="1" applyBorder="1"/>
    <xf numFmtId="4" fontId="7" fillId="3" borderId="15" xfId="0" applyNumberFormat="1" applyFont="1" applyFill="1" applyBorder="1" applyAlignment="1" applyProtection="1">
      <alignment horizontal="right"/>
    </xf>
    <xf numFmtId="10" fontId="7" fillId="3" borderId="14" xfId="0" applyNumberFormat="1" applyFont="1" applyFill="1" applyBorder="1" applyAlignment="1" applyProtection="1">
      <alignment horizontal="right"/>
    </xf>
    <xf numFmtId="170" fontId="4" fillId="2" borderId="12" xfId="0" applyNumberFormat="1" applyFont="1" applyFill="1" applyBorder="1" applyAlignment="1" applyProtection="1">
      <alignment horizontal="right" vertical="center"/>
    </xf>
    <xf numFmtId="170" fontId="4" fillId="2" borderId="7" xfId="0" applyNumberFormat="1" applyFont="1" applyFill="1" applyBorder="1" applyAlignment="1" applyProtection="1">
      <alignment horizontal="right" vertical="center"/>
    </xf>
    <xf numFmtId="170" fontId="4" fillId="2" borderId="13" xfId="0" applyNumberFormat="1" applyFont="1" applyFill="1" applyBorder="1" applyAlignment="1" applyProtection="1">
      <alignment horizontal="right" vertical="center"/>
    </xf>
    <xf numFmtId="170" fontId="4" fillId="2" borderId="18" xfId="0" applyNumberFormat="1" applyFont="1" applyFill="1" applyBorder="1" applyAlignment="1" applyProtection="1">
      <alignment horizontal="right" vertical="center"/>
    </xf>
    <xf numFmtId="170" fontId="4" fillId="2" borderId="22" xfId="0" applyNumberFormat="1" applyFont="1" applyFill="1" applyBorder="1" applyAlignment="1" applyProtection="1">
      <alignment horizontal="right" vertical="center"/>
    </xf>
    <xf numFmtId="170" fontId="4" fillId="2" borderId="21" xfId="0" applyNumberFormat="1" applyFont="1" applyFill="1" applyBorder="1" applyAlignment="1" applyProtection="1">
      <alignment horizontal="right" vertical="center"/>
    </xf>
    <xf numFmtId="0" fontId="8" fillId="4" borderId="14" xfId="14" applyFont="1" applyFill="1" applyBorder="1" applyAlignment="1">
      <alignment horizontal="center" vertical="center" wrapText="1"/>
    </xf>
    <xf numFmtId="0" fontId="7" fillId="3" borderId="5" xfId="13" applyFont="1" applyFill="1" applyBorder="1" applyAlignment="1" applyProtection="1">
      <alignment horizontal="left"/>
    </xf>
    <xf numFmtId="170" fontId="4" fillId="2" borderId="0" xfId="0" applyNumberFormat="1" applyFont="1" applyFill="1" applyBorder="1" applyAlignment="1" applyProtection="1">
      <alignment horizontal="right"/>
    </xf>
    <xf numFmtId="170" fontId="25" fillId="2" borderId="7" xfId="0" applyNumberFormat="1" applyFont="1" applyFill="1" applyBorder="1" applyAlignment="1" applyProtection="1">
      <alignment horizontal="right"/>
    </xf>
    <xf numFmtId="0" fontId="25" fillId="2" borderId="4" xfId="13" applyFont="1" applyFill="1" applyBorder="1" applyAlignment="1" applyProtection="1">
      <alignment horizontal="left" vertical="center" wrapText="1"/>
    </xf>
    <xf numFmtId="170" fontId="25" fillId="2" borderId="13" xfId="0" applyNumberFormat="1" applyFont="1" applyFill="1" applyBorder="1" applyAlignment="1" applyProtection="1">
      <alignment horizontal="right"/>
    </xf>
    <xf numFmtId="3" fontId="0" fillId="2" borderId="12" xfId="0" applyNumberFormat="1" applyBorder="1" applyAlignment="1">
      <alignment horizontal="right" indent="1"/>
    </xf>
    <xf numFmtId="0" fontId="7" fillId="2" borderId="0" xfId="0" applyFont="1" applyFill="1"/>
    <xf numFmtId="170" fontId="7" fillId="3" borderId="14" xfId="0" applyNumberFormat="1" applyFont="1" applyFill="1" applyBorder="1"/>
    <xf numFmtId="0" fontId="0" fillId="3" borderId="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74" fontId="4" fillId="0" borderId="24" xfId="0" applyNumberFormat="1" applyFont="1" applyFill="1" applyBorder="1" applyAlignment="1" applyProtection="1">
      <alignment horizontal="right"/>
    </xf>
    <xf numFmtId="0" fontId="0" fillId="2" borderId="7" xfId="0" applyBorder="1" applyAlignment="1">
      <alignment wrapText="1"/>
    </xf>
    <xf numFmtId="174" fontId="4" fillId="2" borderId="7" xfId="0" applyNumberFormat="1" applyFont="1" applyFill="1" applyBorder="1" applyAlignment="1" applyProtection="1">
      <alignment horizontal="right" vertical="center"/>
    </xf>
    <xf numFmtId="0" fontId="1" fillId="2" borderId="7" xfId="0" applyFont="1" applyFill="1" applyBorder="1" applyAlignment="1">
      <alignment wrapText="1"/>
    </xf>
    <xf numFmtId="174" fontId="1" fillId="2" borderId="7" xfId="0" applyNumberFormat="1" applyFont="1" applyFill="1" applyBorder="1" applyAlignment="1" applyProtection="1">
      <alignment horizontal="right" vertical="center"/>
    </xf>
    <xf numFmtId="0" fontId="1" fillId="2" borderId="19" xfId="0" applyFont="1" applyFill="1" applyBorder="1"/>
    <xf numFmtId="0" fontId="0" fillId="3" borderId="15" xfId="0" applyFill="1" applyBorder="1" applyAlignment="1">
      <alignment horizontal="center" vertical="center"/>
    </xf>
    <xf numFmtId="0" fontId="1" fillId="2" borderId="6" xfId="0" applyFont="1" applyBorder="1"/>
    <xf numFmtId="16" fontId="1" fillId="2" borderId="7" xfId="0" applyNumberFormat="1" applyFont="1" applyBorder="1"/>
    <xf numFmtId="0" fontId="1" fillId="2" borderId="7" xfId="0" applyFont="1" applyBorder="1"/>
    <xf numFmtId="0" fontId="1" fillId="2" borderId="24" xfId="0" applyFont="1" applyBorder="1"/>
    <xf numFmtId="16" fontId="1" fillId="2" borderId="7" xfId="0" applyNumberFormat="1" applyFont="1" applyFill="1" applyBorder="1"/>
    <xf numFmtId="174" fontId="4" fillId="2" borderId="19" xfId="0" applyNumberFormat="1" applyFont="1" applyFill="1" applyBorder="1" applyAlignment="1" applyProtection="1">
      <alignment horizontal="right" vertical="center"/>
    </xf>
    <xf numFmtId="0" fontId="0" fillId="2" borderId="7" xfId="0" applyFill="1" applyBorder="1" applyAlignment="1">
      <alignment wrapText="1"/>
    </xf>
    <xf numFmtId="0" fontId="0" fillId="3" borderId="17" xfId="0" applyFill="1" applyBorder="1" applyAlignment="1">
      <alignment horizontal="center" vertical="center"/>
    </xf>
    <xf numFmtId="0" fontId="0" fillId="2" borderId="33" xfId="0" applyFill="1" applyBorder="1"/>
    <xf numFmtId="0" fontId="0" fillId="2" borderId="34" xfId="0" applyFill="1" applyBorder="1"/>
    <xf numFmtId="0" fontId="0" fillId="2" borderId="6" xfId="0" applyFill="1" applyBorder="1"/>
    <xf numFmtId="174" fontId="1" fillId="2" borderId="6" xfId="0" applyNumberFormat="1" applyFont="1" applyFill="1" applyBorder="1" applyAlignment="1" applyProtection="1">
      <alignment horizontal="right"/>
    </xf>
    <xf numFmtId="174" fontId="1" fillId="2" borderId="12" xfId="0" applyNumberFormat="1" applyFont="1" applyFill="1" applyBorder="1" applyAlignment="1" applyProtection="1">
      <alignment horizontal="right"/>
    </xf>
    <xf numFmtId="0" fontId="1" fillId="3" borderId="15" xfId="0" applyFont="1" applyFill="1" applyBorder="1" applyAlignment="1">
      <alignment horizontal="center" vertical="center"/>
    </xf>
    <xf numFmtId="0" fontId="1" fillId="2" borderId="6" xfId="0" applyFont="1" applyFill="1" applyBorder="1"/>
    <xf numFmtId="43" fontId="4" fillId="2" borderId="24" xfId="2" applyFont="1" applyFill="1" applyBorder="1" applyAlignment="1" applyProtection="1">
      <alignment horizontal="right"/>
    </xf>
    <xf numFmtId="43" fontId="4" fillId="2" borderId="7" xfId="2" applyFont="1" applyFill="1" applyBorder="1" applyAlignment="1" applyProtection="1">
      <alignment horizontal="right"/>
    </xf>
    <xf numFmtId="0" fontId="0" fillId="2" borderId="7" xfId="0" applyBorder="1" applyAlignment="1">
      <alignment vertical="center" wrapText="1"/>
    </xf>
    <xf numFmtId="43" fontId="4" fillId="2" borderId="19" xfId="2" applyFont="1" applyFill="1" applyBorder="1" applyAlignment="1" applyProtection="1">
      <alignment horizontal="right"/>
    </xf>
    <xf numFmtId="43" fontId="4" fillId="2" borderId="6" xfId="2" applyFont="1" applyFill="1" applyBorder="1" applyAlignment="1" applyProtection="1">
      <alignment horizontal="right"/>
    </xf>
    <xf numFmtId="43" fontId="4" fillId="2" borderId="12" xfId="2" applyFont="1" applyFill="1" applyBorder="1" applyAlignment="1" applyProtection="1">
      <alignment horizontal="right"/>
    </xf>
    <xf numFmtId="43" fontId="4" fillId="2" borderId="13" xfId="2" applyFont="1" applyFill="1" applyBorder="1" applyAlignment="1" applyProtection="1">
      <alignment horizontal="right"/>
    </xf>
    <xf numFmtId="43" fontId="4" fillId="2" borderId="18" xfId="2" applyFont="1" applyFill="1" applyBorder="1" applyAlignment="1" applyProtection="1">
      <alignment horizontal="right"/>
    </xf>
    <xf numFmtId="43" fontId="4" fillId="2" borderId="22" xfId="2" applyFont="1" applyFill="1" applyBorder="1" applyAlignment="1" applyProtection="1">
      <alignment horizontal="right"/>
    </xf>
    <xf numFmtId="43" fontId="4" fillId="0" borderId="19" xfId="2" applyFont="1" applyFill="1" applyBorder="1" applyAlignment="1" applyProtection="1">
      <alignment horizontal="right"/>
    </xf>
    <xf numFmtId="0" fontId="0" fillId="2" borderId="5" xfId="0" applyBorder="1" applyAlignment="1">
      <alignment horizontal="left" indent="1"/>
    </xf>
    <xf numFmtId="37" fontId="4" fillId="2" borderId="15" xfId="9" applyFont="1" applyFill="1" applyBorder="1" applyAlignment="1">
      <alignment horizontal="right" indent="1"/>
    </xf>
    <xf numFmtId="37" fontId="7" fillId="3" borderId="7" xfId="9" applyFont="1" applyFill="1" applyBorder="1" applyAlignment="1">
      <alignment horizontal="right"/>
    </xf>
    <xf numFmtId="37" fontId="7" fillId="3" borderId="4" xfId="9" applyFont="1" applyFill="1" applyBorder="1" applyAlignment="1">
      <alignment horizontal="right"/>
    </xf>
    <xf numFmtId="4" fontId="7" fillId="3" borderId="7" xfId="10" applyNumberFormat="1" applyFont="1" applyFill="1" applyBorder="1" applyProtection="1"/>
    <xf numFmtId="4" fontId="7" fillId="3" borderId="13" xfId="9" applyNumberFormat="1" applyFont="1" applyFill="1" applyBorder="1" applyAlignment="1">
      <alignment horizontal="right"/>
    </xf>
    <xf numFmtId="4" fontId="7" fillId="3" borderId="14" xfId="10" applyNumberFormat="1" applyFont="1" applyFill="1" applyBorder="1" applyProtection="1"/>
    <xf numFmtId="10" fontId="4" fillId="2" borderId="15" xfId="19" applyNumberFormat="1" applyFont="1" applyFill="1" applyBorder="1" applyAlignment="1">
      <alignment horizontal="right" indent="1"/>
    </xf>
    <xf numFmtId="10" fontId="4" fillId="2" borderId="12" xfId="19" applyNumberFormat="1" applyFont="1" applyFill="1" applyBorder="1" applyAlignment="1">
      <alignment horizontal="right" indent="1"/>
    </xf>
    <xf numFmtId="10" fontId="4" fillId="2" borderId="13" xfId="19" applyNumberFormat="1" applyFont="1" applyFill="1" applyBorder="1" applyAlignment="1">
      <alignment horizontal="right" indent="1"/>
    </xf>
    <xf numFmtId="37" fontId="4" fillId="2" borderId="7" xfId="9" applyFont="1" applyFill="1" applyBorder="1" applyAlignment="1">
      <alignment horizontal="right" vertical="center"/>
    </xf>
    <xf numFmtId="173" fontId="4" fillId="2" borderId="7" xfId="19" applyFont="1" applyFill="1" applyBorder="1" applyAlignment="1">
      <alignment horizontal="right" vertical="center"/>
    </xf>
    <xf numFmtId="173" fontId="4" fillId="2" borderId="13" xfId="19" applyFont="1" applyFill="1" applyBorder="1" applyAlignment="1">
      <alignment horizontal="right" vertical="center"/>
    </xf>
    <xf numFmtId="0" fontId="7" fillId="3" borderId="5" xfId="0" applyFont="1" applyFill="1" applyBorder="1" applyAlignment="1">
      <alignment vertical="center"/>
    </xf>
    <xf numFmtId="37" fontId="7" fillId="3" borderId="14" xfId="9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right" vertical="center"/>
    </xf>
    <xf numFmtId="4" fontId="7" fillId="3" borderId="14" xfId="10" applyNumberFormat="1" applyFont="1" applyFill="1" applyBorder="1" applyAlignment="1" applyProtection="1">
      <alignment horizontal="right" vertical="center"/>
    </xf>
    <xf numFmtId="4" fontId="7" fillId="3" borderId="14" xfId="0" applyNumberFormat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left" vertical="center" indent="1"/>
    </xf>
    <xf numFmtId="3" fontId="7" fillId="3" borderId="14" xfId="9" applyNumberFormat="1" applyFont="1" applyFill="1" applyBorder="1" applyAlignment="1">
      <alignment horizontal="right" vertical="center" indent="1"/>
    </xf>
    <xf numFmtId="3" fontId="7" fillId="3" borderId="15" xfId="9" applyNumberFormat="1" applyFont="1" applyFill="1" applyBorder="1" applyAlignment="1">
      <alignment horizontal="right" vertical="center" indent="1"/>
    </xf>
    <xf numFmtId="37" fontId="7" fillId="3" borderId="14" xfId="9" applyFont="1" applyFill="1" applyBorder="1" applyAlignment="1">
      <alignment horizontal="right" vertical="center" indent="1"/>
    </xf>
    <xf numFmtId="4" fontId="7" fillId="3" borderId="15" xfId="0" applyNumberFormat="1" applyFont="1" applyFill="1" applyBorder="1" applyAlignment="1">
      <alignment horizontal="right" vertical="center" indent="1"/>
    </xf>
    <xf numFmtId="0" fontId="7" fillId="3" borderId="15" xfId="0" applyFont="1" applyFill="1" applyBorder="1"/>
    <xf numFmtId="0" fontId="7" fillId="2" borderId="3" xfId="0" applyFont="1" applyFill="1" applyBorder="1"/>
    <xf numFmtId="2" fontId="7" fillId="3" borderId="7" xfId="10" applyNumberFormat="1" applyFont="1" applyFill="1" applyBorder="1" applyAlignment="1" applyProtection="1">
      <alignment horizontal="right"/>
    </xf>
    <xf numFmtId="2" fontId="7" fillId="3" borderId="13" xfId="10" applyNumberFormat="1" applyFont="1" applyFill="1" applyBorder="1" applyAlignment="1" applyProtection="1">
      <alignment horizontal="right"/>
    </xf>
    <xf numFmtId="3" fontId="0" fillId="3" borderId="16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0" fontId="0" fillId="3" borderId="17" xfId="0" applyNumberFormat="1" applyFill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170" fontId="4" fillId="2" borderId="6" xfId="0" applyNumberFormat="1" applyFont="1" applyFill="1" applyBorder="1" applyAlignment="1" applyProtection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</xf>
    <xf numFmtId="170" fontId="4" fillId="2" borderId="7" xfId="0" applyNumberFormat="1" applyFont="1" applyFill="1" applyBorder="1" applyAlignment="1" applyProtection="1">
      <alignment horizontal="center" vertical="center"/>
    </xf>
    <xf numFmtId="49" fontId="4" fillId="2" borderId="19" xfId="0" applyNumberFormat="1" applyFont="1" applyFill="1" applyBorder="1" applyAlignment="1" applyProtection="1">
      <alignment horizontal="center" vertical="center"/>
    </xf>
    <xf numFmtId="170" fontId="4" fillId="2" borderId="19" xfId="0" applyNumberFormat="1" applyFont="1" applyFill="1" applyBorder="1" applyAlignment="1" applyProtection="1">
      <alignment horizontal="center" vertical="center"/>
    </xf>
    <xf numFmtId="49" fontId="4" fillId="2" borderId="24" xfId="0" applyNumberFormat="1" applyFont="1" applyFill="1" applyBorder="1" applyAlignment="1" applyProtection="1">
      <alignment horizontal="center" vertical="center"/>
    </xf>
    <xf numFmtId="170" fontId="4" fillId="2" borderId="24" xfId="0" applyNumberFormat="1" applyFont="1" applyFill="1" applyBorder="1" applyAlignment="1" applyProtection="1">
      <alignment horizontal="center" vertical="center"/>
    </xf>
    <xf numFmtId="49" fontId="4" fillId="2" borderId="20" xfId="0" applyNumberFormat="1" applyFont="1" applyFill="1" applyBorder="1" applyAlignment="1" applyProtection="1">
      <alignment horizontal="center" vertical="center"/>
    </xf>
    <xf numFmtId="170" fontId="4" fillId="2" borderId="20" xfId="0" applyNumberFormat="1" applyFont="1" applyFill="1" applyBorder="1" applyAlignment="1" applyProtection="1">
      <alignment horizontal="center" vertical="center"/>
    </xf>
    <xf numFmtId="49" fontId="4" fillId="2" borderId="16" xfId="0" applyNumberFormat="1" applyFont="1" applyFill="1" applyBorder="1" applyAlignment="1" applyProtection="1">
      <alignment horizontal="center" vertical="center"/>
    </xf>
    <xf numFmtId="170" fontId="4" fillId="2" borderId="16" xfId="0" applyNumberFormat="1" applyFont="1" applyFill="1" applyBorder="1" applyAlignment="1" applyProtection="1">
      <alignment horizontal="center" vertical="center"/>
    </xf>
    <xf numFmtId="170" fontId="4" fillId="2" borderId="6" xfId="0" applyNumberFormat="1" applyFont="1" applyFill="1" applyBorder="1" applyAlignment="1" applyProtection="1">
      <alignment horizontal="center"/>
    </xf>
    <xf numFmtId="170" fontId="4" fillId="2" borderId="7" xfId="0" applyNumberFormat="1" applyFont="1" applyFill="1" applyBorder="1" applyAlignment="1" applyProtection="1">
      <alignment horizontal="center"/>
    </xf>
    <xf numFmtId="170" fontId="4" fillId="2" borderId="14" xfId="0" applyNumberFormat="1" applyFont="1" applyFill="1" applyBorder="1" applyAlignment="1" applyProtection="1">
      <alignment horizontal="center"/>
    </xf>
    <xf numFmtId="0" fontId="0" fillId="2" borderId="6" xfId="0" applyBorder="1" applyAlignment="1">
      <alignment horizontal="left" vertical="center" indent="1"/>
    </xf>
    <xf numFmtId="0" fontId="0" fillId="2" borderId="7" xfId="0" applyBorder="1" applyAlignment="1">
      <alignment horizontal="left" vertical="center" indent="1"/>
    </xf>
    <xf numFmtId="0" fontId="0" fillId="2" borderId="19" xfId="0" applyBorder="1" applyAlignment="1">
      <alignment horizontal="left" vertical="center" indent="1"/>
    </xf>
    <xf numFmtId="0" fontId="0" fillId="2" borderId="24" xfId="0" applyBorder="1" applyAlignment="1">
      <alignment horizontal="left" vertical="center" indent="1"/>
    </xf>
    <xf numFmtId="0" fontId="0" fillId="2" borderId="3" xfId="0" applyBorder="1" applyAlignment="1">
      <alignment horizontal="left" vertical="center" indent="1"/>
    </xf>
    <xf numFmtId="0" fontId="0" fillId="2" borderId="4" xfId="0" applyBorder="1" applyAlignment="1">
      <alignment horizontal="left" vertical="center" indent="1"/>
    </xf>
    <xf numFmtId="0" fontId="0" fillId="2" borderId="5" xfId="0" applyBorder="1" applyAlignment="1">
      <alignment horizontal="left" vertical="center" inden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indent="1"/>
    </xf>
    <xf numFmtId="0" fontId="0" fillId="2" borderId="20" xfId="0" applyBorder="1" applyAlignment="1">
      <alignment horizontal="left" vertical="center" indent="1"/>
    </xf>
    <xf numFmtId="0" fontId="0" fillId="2" borderId="16" xfId="0" applyBorder="1" applyAlignment="1">
      <alignment horizontal="left" vertical="center" indent="1"/>
    </xf>
    <xf numFmtId="0" fontId="9" fillId="2" borderId="8" xfId="0" applyFont="1" applyBorder="1" applyAlignment="1">
      <alignment horizontal="left"/>
    </xf>
    <xf numFmtId="0" fontId="7" fillId="3" borderId="4" xfId="0" applyFont="1" applyFill="1" applyBorder="1" applyAlignment="1">
      <alignment vertical="center"/>
    </xf>
    <xf numFmtId="0" fontId="0" fillId="2" borderId="14" xfId="0" applyFill="1" applyBorder="1"/>
    <xf numFmtId="0" fontId="1" fillId="2" borderId="14" xfId="0" applyFont="1" applyFill="1" applyBorder="1"/>
    <xf numFmtId="174" fontId="1" fillId="2" borderId="14" xfId="0" applyNumberFormat="1" applyFont="1" applyFill="1" applyBorder="1" applyAlignment="1" applyProtection="1">
      <alignment horizontal="right"/>
    </xf>
    <xf numFmtId="174" fontId="1" fillId="2" borderId="15" xfId="0" applyNumberFormat="1" applyFont="1" applyFill="1" applyBorder="1" applyAlignment="1" applyProtection="1">
      <alignment horizontal="right"/>
    </xf>
    <xf numFmtId="0" fontId="0" fillId="2" borderId="7" xfId="0" applyFill="1" applyBorder="1" applyAlignment="1">
      <alignment vertical="center" wrapText="1"/>
    </xf>
    <xf numFmtId="43" fontId="4" fillId="2" borderId="14" xfId="2" applyFont="1" applyFill="1" applyBorder="1" applyAlignment="1" applyProtection="1">
      <alignment horizontal="right"/>
    </xf>
    <xf numFmtId="43" fontId="4" fillId="2" borderId="15" xfId="2" applyFont="1" applyFill="1" applyBorder="1" applyAlignment="1" applyProtection="1">
      <alignment horizontal="right"/>
    </xf>
    <xf numFmtId="0" fontId="0" fillId="2" borderId="0" xfId="0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" fontId="6" fillId="3" borderId="14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Alignment="1">
      <alignment horizontal="center" vertical="top"/>
    </xf>
    <xf numFmtId="0" fontId="0" fillId="3" borderId="2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173" fontId="4" fillId="2" borderId="7" xfId="10" applyNumberFormat="1" applyFont="1" applyFill="1" applyBorder="1" applyAlignment="1" applyProtection="1">
      <alignment horizontal="right"/>
    </xf>
    <xf numFmtId="173" fontId="4" fillId="2" borderId="13" xfId="10" applyNumberFormat="1" applyFont="1" applyFill="1" applyBorder="1" applyAlignment="1" applyProtection="1">
      <alignment horizontal="right"/>
    </xf>
    <xf numFmtId="173" fontId="4" fillId="2" borderId="7" xfId="0" applyNumberFormat="1" applyFont="1" applyFill="1" applyBorder="1" applyAlignment="1" applyProtection="1">
      <alignment horizontal="right"/>
    </xf>
    <xf numFmtId="173" fontId="4" fillId="2" borderId="13" xfId="0" applyNumberFormat="1" applyFont="1" applyFill="1" applyBorder="1" applyAlignment="1" applyProtection="1">
      <alignment horizontal="right"/>
    </xf>
    <xf numFmtId="37" fontId="4" fillId="2" borderId="13" xfId="9" applyNumberFormat="1" applyFont="1" applyFill="1" applyBorder="1" applyAlignment="1">
      <alignment horizontal="right"/>
    </xf>
    <xf numFmtId="3" fontId="0" fillId="2" borderId="0" xfId="0" applyNumberFormat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4" fontId="7" fillId="2" borderId="13" xfId="10" applyNumberFormat="1" applyFont="1" applyFill="1" applyBorder="1" applyAlignment="1" applyProtection="1">
      <alignment horizontal="center"/>
    </xf>
    <xf numFmtId="4" fontId="7" fillId="3" borderId="15" xfId="10" applyNumberFormat="1" applyFont="1" applyFill="1" applyBorder="1" applyAlignment="1" applyProtection="1">
      <alignment horizontal="center"/>
    </xf>
    <xf numFmtId="0" fontId="0" fillId="2" borderId="37" xfId="0" applyBorder="1" applyAlignment="1">
      <alignment horizontal="left" vertical="center" wrapText="1" indent="1"/>
    </xf>
    <xf numFmtId="0" fontId="0" fillId="2" borderId="38" xfId="0" applyBorder="1" applyAlignment="1">
      <alignment horizontal="left" vertical="center" wrapText="1" indent="1"/>
    </xf>
    <xf numFmtId="0" fontId="0" fillId="2" borderId="24" xfId="0" applyBorder="1"/>
    <xf numFmtId="170" fontId="4" fillId="2" borderId="24" xfId="0" applyNumberFormat="1" applyFont="1" applyFill="1" applyBorder="1" applyAlignment="1" applyProtection="1">
      <alignment horizontal="center"/>
    </xf>
    <xf numFmtId="170" fontId="4" fillId="2" borderId="22" xfId="0" applyNumberFormat="1" applyFont="1" applyFill="1" applyBorder="1" applyAlignment="1" applyProtection="1">
      <alignment horizontal="right"/>
    </xf>
    <xf numFmtId="0" fontId="0" fillId="2" borderId="19" xfId="0" applyBorder="1"/>
    <xf numFmtId="170" fontId="4" fillId="2" borderId="19" xfId="0" applyNumberFormat="1" applyFont="1" applyFill="1" applyBorder="1" applyAlignment="1" applyProtection="1">
      <alignment horizontal="center"/>
    </xf>
    <xf numFmtId="170" fontId="4" fillId="2" borderId="18" xfId="0" applyNumberFormat="1" applyFont="1" applyFill="1" applyBorder="1" applyAlignment="1" applyProtection="1">
      <alignment horizontal="right"/>
    </xf>
    <xf numFmtId="170" fontId="4" fillId="2" borderId="39" xfId="0" applyNumberFormat="1" applyFont="1" applyFill="1" applyBorder="1" applyAlignment="1" applyProtection="1">
      <alignment horizontal="right"/>
    </xf>
    <xf numFmtId="170" fontId="4" fillId="2" borderId="2" xfId="0" applyNumberFormat="1" applyFont="1" applyFill="1" applyBorder="1" applyAlignment="1" applyProtection="1">
      <alignment horizontal="right"/>
    </xf>
    <xf numFmtId="0" fontId="0" fillId="2" borderId="0" xfId="0" applyFill="1" applyAlignment="1">
      <alignment horizontal="center" vertical="center"/>
    </xf>
    <xf numFmtId="0" fontId="7" fillId="3" borderId="5" xfId="13" applyFont="1" applyFill="1" applyBorder="1" applyAlignment="1" applyProtection="1">
      <alignment vertical="center"/>
    </xf>
    <xf numFmtId="4" fontId="7" fillId="3" borderId="14" xfId="10" applyNumberFormat="1" applyFont="1" applyFill="1" applyBorder="1" applyAlignment="1" applyProtection="1">
      <alignment horizontal="left" vertical="center" indent="1"/>
    </xf>
    <xf numFmtId="4" fontId="7" fillId="3" borderId="15" xfId="10" applyNumberFormat="1" applyFont="1" applyFill="1" applyBorder="1" applyAlignment="1" applyProtection="1">
      <alignment horizontal="left" vertical="center" indent="1"/>
    </xf>
    <xf numFmtId="4" fontId="7" fillId="3" borderId="14" xfId="0" applyNumberFormat="1" applyFont="1" applyFill="1" applyBorder="1" applyAlignment="1">
      <alignment horizontal="right" vertical="center" indent="1"/>
    </xf>
    <xf numFmtId="4" fontId="7" fillId="3" borderId="5" xfId="10" applyNumberFormat="1" applyFont="1" applyFill="1" applyBorder="1" applyAlignment="1" applyProtection="1"/>
    <xf numFmtId="0" fontId="7" fillId="3" borderId="28" xfId="0" applyFont="1" applyFill="1" applyBorder="1" applyAlignment="1"/>
    <xf numFmtId="0" fontId="6" fillId="2" borderId="0" xfId="7" applyFont="1" applyFill="1" applyAlignment="1">
      <alignment wrapText="1"/>
    </xf>
    <xf numFmtId="0" fontId="1" fillId="2" borderId="0" xfId="7" applyFont="1" applyFill="1"/>
    <xf numFmtId="0" fontId="5" fillId="2" borderId="0" xfId="18" applyFont="1" applyFill="1" applyBorder="1" applyAlignment="1"/>
    <xf numFmtId="0" fontId="6" fillId="2" borderId="0" xfId="18" applyFont="1" applyFill="1" applyBorder="1" applyAlignment="1">
      <alignment vertical="center"/>
    </xf>
    <xf numFmtId="37" fontId="7" fillId="0" borderId="0" xfId="8" applyFont="1" applyFill="1" applyAlignment="1">
      <alignment horizontal="center" vertical="center"/>
    </xf>
    <xf numFmtId="37" fontId="7" fillId="0" borderId="3" xfId="8" applyFont="1" applyBorder="1" applyAlignment="1">
      <alignment horizontal="center"/>
    </xf>
    <xf numFmtId="37" fontId="7" fillId="0" borderId="4" xfId="8" applyFont="1" applyBorder="1" applyAlignment="1">
      <alignment horizontal="center"/>
    </xf>
    <xf numFmtId="37" fontId="7" fillId="0" borderId="5" xfId="8" applyFont="1" applyBorder="1" applyAlignment="1">
      <alignment horizontal="center"/>
    </xf>
    <xf numFmtId="3" fontId="7" fillId="3" borderId="15" xfId="0" applyNumberFormat="1" applyFont="1" applyFill="1" applyBorder="1" applyAlignment="1">
      <alignment horizontal="right" indent="1"/>
    </xf>
    <xf numFmtId="3" fontId="0" fillId="2" borderId="0" xfId="0" applyNumberFormat="1" applyBorder="1" applyAlignment="1">
      <alignment horizontal="right" indent="1"/>
    </xf>
    <xf numFmtId="170" fontId="7" fillId="2" borderId="6" xfId="0" applyNumberFormat="1" applyFont="1" applyFill="1" applyBorder="1" applyAlignment="1" applyProtection="1">
      <alignment horizontal="right"/>
    </xf>
    <xf numFmtId="170" fontId="7" fillId="2" borderId="14" xfId="0" applyNumberFormat="1" applyFont="1" applyFill="1" applyBorder="1" applyAlignment="1" applyProtection="1">
      <alignment horizontal="right"/>
    </xf>
    <xf numFmtId="164" fontId="7" fillId="2" borderId="12" xfId="0" applyNumberFormat="1" applyFont="1" applyFill="1" applyBorder="1" applyAlignment="1" applyProtection="1">
      <alignment horizontal="right" indent="1"/>
    </xf>
    <xf numFmtId="4" fontId="7" fillId="2" borderId="7" xfId="0" applyNumberFormat="1" applyFont="1" applyBorder="1" applyAlignment="1">
      <alignment horizontal="right" indent="1"/>
    </xf>
    <xf numFmtId="164" fontId="7" fillId="2" borderId="13" xfId="0" applyNumberFormat="1" applyFont="1" applyFill="1" applyBorder="1" applyAlignment="1" applyProtection="1">
      <alignment horizontal="right" indent="1"/>
    </xf>
    <xf numFmtId="164" fontId="7" fillId="2" borderId="15" xfId="0" applyNumberFormat="1" applyFont="1" applyFill="1" applyBorder="1" applyAlignment="1" applyProtection="1">
      <alignment horizontal="right" indent="1"/>
    </xf>
    <xf numFmtId="0" fontId="24" fillId="2" borderId="0" xfId="0" applyFont="1" applyFill="1"/>
    <xf numFmtId="2" fontId="7" fillId="3" borderId="14" xfId="0" applyNumberFormat="1" applyFont="1" applyFill="1" applyBorder="1" applyAlignment="1">
      <alignment horizontal="right" vertical="center" indent="1"/>
    </xf>
    <xf numFmtId="165" fontId="4" fillId="2" borderId="12" xfId="13" applyNumberFormat="1" applyFont="1" applyFill="1" applyBorder="1" applyAlignment="1" applyProtection="1">
      <alignment horizontal="right" indent="1"/>
    </xf>
    <xf numFmtId="165" fontId="4" fillId="2" borderId="13" xfId="13" applyNumberFormat="1" applyFont="1" applyFill="1" applyBorder="1" applyAlignment="1" applyProtection="1">
      <alignment horizontal="right" indent="1"/>
    </xf>
    <xf numFmtId="165" fontId="4" fillId="2" borderId="13" xfId="13" applyNumberFormat="1" applyFont="1" applyFill="1" applyBorder="1" applyProtection="1"/>
    <xf numFmtId="0" fontId="9" fillId="2" borderId="8" xfId="13" applyFont="1" applyFill="1" applyBorder="1"/>
    <xf numFmtId="165" fontId="4" fillId="2" borderId="8" xfId="13" applyNumberFormat="1" applyFont="1" applyFill="1" applyBorder="1" applyProtection="1"/>
    <xf numFmtId="165" fontId="7" fillId="2" borderId="8" xfId="13" applyNumberFormat="1" applyFont="1" applyFill="1" applyBorder="1" applyProtection="1"/>
    <xf numFmtId="165" fontId="4" fillId="2" borderId="12" xfId="11" applyNumberFormat="1" applyFont="1" applyFill="1" applyBorder="1" applyAlignment="1" applyProtection="1">
      <alignment horizontal="right" indent="1"/>
    </xf>
    <xf numFmtId="165" fontId="4" fillId="2" borderId="13" xfId="11" applyNumberFormat="1" applyFont="1" applyFill="1" applyBorder="1" applyAlignment="1" applyProtection="1">
      <alignment horizontal="right" indent="1"/>
    </xf>
    <xf numFmtId="165" fontId="4" fillId="2" borderId="15" xfId="11" applyNumberFormat="1" applyFont="1" applyFill="1" applyBorder="1" applyAlignment="1" applyProtection="1">
      <alignment horizontal="right" indent="1"/>
    </xf>
    <xf numFmtId="165" fontId="7" fillId="2" borderId="0" xfId="13" applyNumberFormat="1" applyFont="1" applyFill="1" applyBorder="1" applyAlignment="1" applyProtection="1">
      <alignment horizontal="left"/>
    </xf>
    <xf numFmtId="0" fontId="6" fillId="2" borderId="0" xfId="0" applyFont="1" applyFill="1" applyAlignment="1">
      <alignment horizontal="center"/>
    </xf>
    <xf numFmtId="0" fontId="0" fillId="2" borderId="0" xfId="0"/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6" fillId="6" borderId="0" xfId="0" applyFont="1" applyFill="1" applyAlignment="1"/>
    <xf numFmtId="0" fontId="0" fillId="6" borderId="0" xfId="0" applyFill="1"/>
    <xf numFmtId="174" fontId="4" fillId="0" borderId="7" xfId="0" applyNumberFormat="1" applyFont="1" applyFill="1" applyBorder="1" applyAlignment="1" applyProtection="1">
      <alignment horizontal="right"/>
    </xf>
    <xf numFmtId="0" fontId="1" fillId="6" borderId="24" xfId="0" applyFont="1" applyFill="1" applyBorder="1"/>
    <xf numFmtId="174" fontId="4" fillId="6" borderId="24" xfId="0" applyNumberFormat="1" applyFont="1" applyFill="1" applyBorder="1" applyAlignment="1" applyProtection="1">
      <alignment horizontal="right"/>
    </xf>
    <xf numFmtId="174" fontId="4" fillId="6" borderId="22" xfId="0" applyNumberFormat="1" applyFont="1" applyFill="1" applyBorder="1" applyAlignment="1" applyProtection="1">
      <alignment horizontal="right"/>
    </xf>
    <xf numFmtId="16" fontId="1" fillId="6" borderId="7" xfId="0" applyNumberFormat="1" applyFont="1" applyFill="1" applyBorder="1"/>
    <xf numFmtId="174" fontId="4" fillId="6" borderId="7" xfId="0" applyNumberFormat="1" applyFont="1" applyFill="1" applyBorder="1" applyAlignment="1" applyProtection="1">
      <alignment horizontal="right"/>
    </xf>
    <xf numFmtId="174" fontId="4" fillId="6" borderId="13" xfId="0" applyNumberFormat="1" applyFont="1" applyFill="1" applyBorder="1" applyAlignment="1" applyProtection="1">
      <alignment horizontal="right"/>
    </xf>
    <xf numFmtId="0" fontId="1" fillId="6" borderId="7" xfId="0" applyFont="1" applyFill="1" applyBorder="1"/>
    <xf numFmtId="0" fontId="0" fillId="6" borderId="7" xfId="0" applyFill="1" applyBorder="1"/>
    <xf numFmtId="0" fontId="0" fillId="6" borderId="7" xfId="0" applyFill="1" applyBorder="1" applyAlignment="1">
      <alignment wrapText="1"/>
    </xf>
    <xf numFmtId="174" fontId="4" fillId="6" borderId="7" xfId="0" applyNumberFormat="1" applyFont="1" applyFill="1" applyBorder="1" applyAlignment="1" applyProtection="1">
      <alignment horizontal="right" vertical="center"/>
    </xf>
    <xf numFmtId="0" fontId="0" fillId="6" borderId="19" xfId="0" applyFill="1" applyBorder="1"/>
    <xf numFmtId="174" fontId="4" fillId="6" borderId="19" xfId="0" applyNumberFormat="1" applyFont="1" applyFill="1" applyBorder="1" applyAlignment="1" applyProtection="1">
      <alignment horizontal="right"/>
    </xf>
    <xf numFmtId="174" fontId="4" fillId="6" borderId="18" xfId="0" applyNumberFormat="1" applyFont="1" applyFill="1" applyBorder="1" applyAlignment="1" applyProtection="1">
      <alignment horizontal="right"/>
    </xf>
    <xf numFmtId="0" fontId="6" fillId="6" borderId="0" xfId="0" applyFont="1" applyFill="1" applyAlignment="1">
      <alignment vertical="center" wrapText="1"/>
    </xf>
    <xf numFmtId="0" fontId="23" fillId="2" borderId="0" xfId="15" applyFont="1" applyFill="1"/>
    <xf numFmtId="0" fontId="23" fillId="6" borderId="0" xfId="15" applyFont="1" applyFill="1"/>
    <xf numFmtId="0" fontId="2" fillId="2" borderId="0" xfId="15" applyFont="1" applyFill="1" applyAlignment="1">
      <alignment horizontal="center" vertical="center" wrapText="1"/>
    </xf>
    <xf numFmtId="4" fontId="23" fillId="2" borderId="0" xfId="15" applyNumberFormat="1" applyFont="1" applyFill="1"/>
    <xf numFmtId="0" fontId="23" fillId="2" borderId="0" xfId="15" applyFont="1" applyFill="1" applyAlignment="1"/>
    <xf numFmtId="0" fontId="0" fillId="6" borderId="0" xfId="0" applyFill="1"/>
    <xf numFmtId="174" fontId="1" fillId="6" borderId="24" xfId="0" applyNumberFormat="1" applyFont="1" applyFill="1" applyBorder="1" applyAlignment="1" applyProtection="1">
      <alignment horizontal="right"/>
    </xf>
    <xf numFmtId="174" fontId="1" fillId="6" borderId="22" xfId="0" applyNumberFormat="1" applyFont="1" applyFill="1" applyBorder="1" applyAlignment="1" applyProtection="1">
      <alignment horizontal="right"/>
    </xf>
    <xf numFmtId="174" fontId="1" fillId="6" borderId="7" xfId="0" applyNumberFormat="1" applyFont="1" applyFill="1" applyBorder="1" applyAlignment="1" applyProtection="1">
      <alignment horizontal="right"/>
    </xf>
    <xf numFmtId="174" fontId="1" fillId="6" borderId="13" xfId="0" applyNumberFormat="1" applyFont="1" applyFill="1" applyBorder="1" applyAlignment="1" applyProtection="1">
      <alignment horizontal="right"/>
    </xf>
    <xf numFmtId="0" fontId="1" fillId="6" borderId="19" xfId="0" applyFont="1" applyFill="1" applyBorder="1"/>
    <xf numFmtId="174" fontId="1" fillId="6" borderId="19" xfId="0" applyNumberFormat="1" applyFont="1" applyFill="1" applyBorder="1" applyAlignment="1" applyProtection="1">
      <alignment horizontal="right"/>
    </xf>
    <xf numFmtId="174" fontId="1" fillId="6" borderId="18" xfId="0" applyNumberFormat="1" applyFont="1" applyFill="1" applyBorder="1" applyAlignment="1" applyProtection="1">
      <alignment horizontal="right"/>
    </xf>
    <xf numFmtId="0" fontId="0" fillId="6" borderId="24" xfId="0" applyFill="1" applyBorder="1"/>
    <xf numFmtId="43" fontId="4" fillId="6" borderId="24" xfId="2" applyFont="1" applyFill="1" applyBorder="1" applyAlignment="1" applyProtection="1">
      <alignment horizontal="right"/>
    </xf>
    <xf numFmtId="43" fontId="4" fillId="6" borderId="22" xfId="2" applyFont="1" applyFill="1" applyBorder="1" applyAlignment="1" applyProtection="1">
      <alignment horizontal="right"/>
    </xf>
    <xf numFmtId="43" fontId="4" fillId="6" borderId="7" xfId="2" applyFont="1" applyFill="1" applyBorder="1" applyAlignment="1" applyProtection="1">
      <alignment horizontal="right"/>
    </xf>
    <xf numFmtId="43" fontId="4" fillId="6" borderId="13" xfId="2" applyFont="1" applyFill="1" applyBorder="1" applyAlignment="1" applyProtection="1">
      <alignment horizontal="right"/>
    </xf>
    <xf numFmtId="0" fontId="0" fillId="6" borderId="7" xfId="0" applyFill="1" applyBorder="1" applyAlignment="1">
      <alignment vertical="center" wrapText="1"/>
    </xf>
    <xf numFmtId="43" fontId="4" fillId="6" borderId="19" xfId="2" applyFont="1" applyFill="1" applyBorder="1" applyAlignment="1" applyProtection="1">
      <alignment horizontal="right"/>
    </xf>
    <xf numFmtId="43" fontId="4" fillId="6" borderId="18" xfId="2" applyFont="1" applyFill="1" applyBorder="1" applyAlignment="1" applyProtection="1">
      <alignment horizontal="right"/>
    </xf>
    <xf numFmtId="0" fontId="0" fillId="2" borderId="0" xfId="0"/>
    <xf numFmtId="0" fontId="0" fillId="3" borderId="14" xfId="0" applyFill="1" applyBorder="1" applyAlignment="1">
      <alignment horizontal="center" vertical="center"/>
    </xf>
    <xf numFmtId="0" fontId="6" fillId="2" borderId="0" xfId="0" applyFont="1" applyAlignment="1">
      <alignment horizontal="center" wrapText="1"/>
    </xf>
    <xf numFmtId="0" fontId="0" fillId="3" borderId="1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6" borderId="0" xfId="0" applyFill="1" applyAlignment="1">
      <alignment horizontal="left"/>
    </xf>
    <xf numFmtId="174" fontId="0" fillId="2" borderId="0" xfId="0" applyNumberFormat="1"/>
    <xf numFmtId="174" fontId="4" fillId="2" borderId="5" xfId="0" applyNumberFormat="1" applyFont="1" applyFill="1" applyBorder="1" applyAlignment="1" applyProtection="1">
      <alignment horizontal="right"/>
    </xf>
    <xf numFmtId="174" fontId="4" fillId="2" borderId="51" xfId="0" applyNumberFormat="1" applyFont="1" applyFill="1" applyBorder="1" applyAlignment="1" applyProtection="1">
      <alignment horizontal="right"/>
    </xf>
    <xf numFmtId="174" fontId="4" fillId="2" borderId="4" xfId="0" applyNumberFormat="1" applyFont="1" applyFill="1" applyBorder="1" applyAlignment="1" applyProtection="1">
      <alignment horizontal="right"/>
    </xf>
    <xf numFmtId="174" fontId="4" fillId="2" borderId="52" xfId="0" applyNumberFormat="1" applyFont="1" applyFill="1" applyBorder="1" applyAlignment="1" applyProtection="1">
      <alignment horizontal="right"/>
    </xf>
    <xf numFmtId="0" fontId="0" fillId="2" borderId="52" xfId="0" applyBorder="1"/>
    <xf numFmtId="170" fontId="4" fillId="2" borderId="52" xfId="0" applyNumberFormat="1" applyFont="1" applyFill="1" applyBorder="1" applyAlignment="1" applyProtection="1">
      <alignment horizontal="right"/>
    </xf>
    <xf numFmtId="170" fontId="4" fillId="2" borderId="53" xfId="0" applyNumberFormat="1" applyFont="1" applyFill="1" applyBorder="1" applyAlignment="1" applyProtection="1">
      <alignment horizontal="right"/>
    </xf>
    <xf numFmtId="0" fontId="4" fillId="2" borderId="8" xfId="12" applyFont="1" applyFill="1" applyBorder="1"/>
    <xf numFmtId="0" fontId="4" fillId="2" borderId="5" xfId="12" applyFont="1" applyFill="1" applyBorder="1"/>
    <xf numFmtId="0" fontId="4" fillId="2" borderId="4" xfId="12" applyFont="1" applyFill="1" applyBorder="1"/>
    <xf numFmtId="174" fontId="4" fillId="2" borderId="7" xfId="0" quotePrefix="1" applyNumberFormat="1" applyFont="1" applyFill="1" applyBorder="1" applyAlignment="1" applyProtection="1">
      <alignment horizontal="right"/>
    </xf>
    <xf numFmtId="0" fontId="4" fillId="2" borderId="3" xfId="12" applyFont="1" applyFill="1" applyBorder="1"/>
    <xf numFmtId="0" fontId="4" fillId="3" borderId="5" xfId="12" applyFont="1" applyFill="1" applyBorder="1" applyAlignment="1">
      <alignment vertical="center"/>
    </xf>
    <xf numFmtId="0" fontId="4" fillId="3" borderId="4" xfId="12" applyFont="1" applyFill="1" applyBorder="1" applyAlignment="1">
      <alignment horizontal="center" vertical="center"/>
    </xf>
    <xf numFmtId="0" fontId="4" fillId="3" borderId="3" xfId="12" applyFont="1" applyFill="1" applyBorder="1" applyAlignment="1">
      <alignment vertical="center"/>
    </xf>
    <xf numFmtId="0" fontId="4" fillId="2" borderId="2" xfId="0" applyFont="1" applyFill="1" applyBorder="1"/>
    <xf numFmtId="0" fontId="0" fillId="3" borderId="5" xfId="0" applyFill="1" applyBorder="1" applyAlignment="1">
      <alignment vertical="center"/>
    </xf>
    <xf numFmtId="0" fontId="0" fillId="3" borderId="54" xfId="0" applyFill="1" applyBorder="1" applyAlignment="1">
      <alignment horizontal="center"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30" fillId="2" borderId="0" xfId="0" applyFont="1"/>
    <xf numFmtId="0" fontId="30" fillId="2" borderId="0" xfId="0" applyFont="1" applyBorder="1"/>
    <xf numFmtId="0" fontId="0" fillId="2" borderId="12" xfId="0" applyNumberFormat="1" applyBorder="1"/>
    <xf numFmtId="0" fontId="0" fillId="2" borderId="13" xfId="0" applyNumberFormat="1" applyBorder="1"/>
    <xf numFmtId="4" fontId="0" fillId="2" borderId="40" xfId="0" applyNumberFormat="1" applyBorder="1" applyAlignment="1">
      <alignment horizontal="right" indent="1"/>
    </xf>
    <xf numFmtId="4" fontId="7" fillId="3" borderId="41" xfId="10" applyNumberFormat="1" applyFont="1" applyFill="1" applyBorder="1" applyAlignment="1" applyProtection="1">
      <alignment horizontal="right" indent="1"/>
    </xf>
    <xf numFmtId="4" fontId="7" fillId="3" borderId="28" xfId="10" applyNumberFormat="1" applyFont="1" applyFill="1" applyBorder="1" applyAlignment="1" applyProtection="1">
      <alignment horizontal="right" indent="1"/>
    </xf>
    <xf numFmtId="0" fontId="6" fillId="2" borderId="0" xfId="7" applyFont="1" applyFill="1" applyAlignment="1"/>
    <xf numFmtId="0" fontId="6" fillId="2" borderId="0" xfId="7" quotePrefix="1" applyFont="1" applyFill="1" applyAlignment="1">
      <alignment vertical="center"/>
    </xf>
    <xf numFmtId="0" fontId="0" fillId="2" borderId="0" xfId="0" applyFill="1" applyAlignment="1">
      <alignment horizontal="left" indent="2"/>
    </xf>
    <xf numFmtId="0" fontId="0" fillId="2" borderId="0" xfId="0" applyFill="1" applyAlignment="1">
      <alignment horizontal="left" indent="3"/>
    </xf>
    <xf numFmtId="170" fontId="7" fillId="3" borderId="15" xfId="0" applyNumberFormat="1" applyFont="1" applyFill="1" applyBorder="1"/>
    <xf numFmtId="0" fontId="0" fillId="2" borderId="0" xfId="0"/>
    <xf numFmtId="0" fontId="5" fillId="2" borderId="0" xfId="21" applyFont="1" applyFill="1" applyAlignment="1"/>
    <xf numFmtId="0" fontId="4" fillId="2" borderId="0" xfId="21" applyFill="1"/>
    <xf numFmtId="0" fontId="6" fillId="2" borderId="0" xfId="21" quotePrefix="1" applyFont="1" applyFill="1" applyAlignment="1"/>
    <xf numFmtId="0" fontId="4" fillId="2" borderId="0" xfId="21" applyFill="1" applyBorder="1"/>
    <xf numFmtId="3" fontId="7" fillId="3" borderId="14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/>
    </xf>
    <xf numFmtId="0" fontId="4" fillId="2" borderId="2" xfId="21" applyFill="1" applyBorder="1"/>
    <xf numFmtId="0" fontId="4" fillId="2" borderId="0" xfId="21" applyFont="1" applyFill="1" applyAlignment="1">
      <alignment horizontal="left"/>
    </xf>
    <xf numFmtId="3" fontId="8" fillId="2" borderId="0" xfId="21" applyNumberFormat="1" applyFont="1" applyFill="1" applyAlignment="1">
      <alignment horizontal="right"/>
    </xf>
    <xf numFmtId="165" fontId="4" fillId="2" borderId="0" xfId="21" applyNumberFormat="1" applyFill="1"/>
    <xf numFmtId="43" fontId="0" fillId="2" borderId="0" xfId="3" applyFont="1" applyFill="1"/>
    <xf numFmtId="3" fontId="8" fillId="2" borderId="8" xfId="21" applyNumberFormat="1" applyFont="1" applyFill="1" applyBorder="1" applyAlignment="1">
      <alignment horizontal="right"/>
    </xf>
    <xf numFmtId="0" fontId="4" fillId="2" borderId="0" xfId="21" applyFill="1" applyAlignment="1">
      <alignment horizontal="center"/>
    </xf>
    <xf numFmtId="0" fontId="4" fillId="2" borderId="0" xfId="21" applyFill="1" applyAlignment="1">
      <alignment vertical="center"/>
    </xf>
    <xf numFmtId="165" fontId="4" fillId="2" borderId="0" xfId="13" applyNumberFormat="1" applyFont="1" applyFill="1" applyAlignment="1" applyProtection="1">
      <alignment vertical="center"/>
    </xf>
    <xf numFmtId="0" fontId="4" fillId="2" borderId="0" xfId="13" applyFont="1" applyFill="1" applyAlignment="1">
      <alignment vertical="center"/>
    </xf>
    <xf numFmtId="3" fontId="0" fillId="2" borderId="6" xfId="0" applyNumberFormat="1" applyBorder="1" applyAlignment="1">
      <alignment horizontal="right" indent="1"/>
    </xf>
    <xf numFmtId="3" fontId="7" fillId="2" borderId="6" xfId="0" applyNumberFormat="1" applyFont="1" applyBorder="1" applyAlignment="1">
      <alignment horizontal="right" indent="1"/>
    </xf>
    <xf numFmtId="3" fontId="7" fillId="2" borderId="0" xfId="0" applyNumberFormat="1" applyFont="1" applyBorder="1" applyAlignment="1">
      <alignment horizontal="right" indent="1"/>
    </xf>
    <xf numFmtId="0" fontId="0" fillId="2" borderId="0" xfId="21" applyFont="1" applyFill="1" applyAlignment="1">
      <alignment horizontal="left" indent="1"/>
    </xf>
    <xf numFmtId="0" fontId="4" fillId="2" borderId="0" xfId="21" applyFont="1" applyFill="1" applyAlignment="1">
      <alignment horizontal="left" indent="1"/>
    </xf>
    <xf numFmtId="0" fontId="4" fillId="2" borderId="3" xfId="13" applyFont="1" applyFill="1" applyBorder="1" applyAlignment="1" applyProtection="1">
      <alignment horizontal="left" indent="1"/>
    </xf>
    <xf numFmtId="0" fontId="4" fillId="2" borderId="4" xfId="13" applyFont="1" applyFill="1" applyBorder="1" applyAlignment="1" applyProtection="1">
      <alignment horizontal="left" indent="1"/>
    </xf>
    <xf numFmtId="0" fontId="7" fillId="3" borderId="5" xfId="13" applyFont="1" applyFill="1" applyBorder="1" applyAlignment="1" applyProtection="1">
      <alignment horizontal="left" indent="1"/>
    </xf>
    <xf numFmtId="0" fontId="7" fillId="3" borderId="5" xfId="0" applyFont="1" applyFill="1" applyBorder="1" applyAlignment="1">
      <alignment horizontal="left" indent="1"/>
    </xf>
    <xf numFmtId="0" fontId="0" fillId="3" borderId="15" xfId="0" applyFill="1" applyBorder="1" applyAlignment="1">
      <alignment horizontal="center" vertical="center" wrapText="1"/>
    </xf>
    <xf numFmtId="0" fontId="0" fillId="2" borderId="0" xfId="0"/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2" borderId="33" xfId="0" applyBorder="1" applyAlignment="1">
      <alignment horizontal="left" vertical="center" wrapText="1" indent="1"/>
    </xf>
    <xf numFmtId="0" fontId="0" fillId="3" borderId="17" xfId="0" applyFill="1" applyBorder="1" applyAlignment="1">
      <alignment horizontal="center" vertical="center"/>
    </xf>
    <xf numFmtId="0" fontId="0" fillId="2" borderId="6" xfId="0" applyBorder="1" applyAlignment="1">
      <alignment horizontal="left" indent="1"/>
    </xf>
    <xf numFmtId="0" fontId="0" fillId="2" borderId="19" xfId="0" applyBorder="1" applyAlignment="1">
      <alignment horizontal="left" indent="1"/>
    </xf>
    <xf numFmtId="0" fontId="0" fillId="2" borderId="20" xfId="0" applyBorder="1" applyAlignment="1">
      <alignment horizontal="left" indent="1"/>
    </xf>
    <xf numFmtId="173" fontId="4" fillId="2" borderId="12" xfId="19" applyFont="1" applyFill="1" applyBorder="1" applyAlignment="1">
      <alignment horizontal="right"/>
    </xf>
    <xf numFmtId="4" fontId="4" fillId="2" borderId="6" xfId="19" applyNumberFormat="1" applyFont="1" applyFill="1" applyBorder="1" applyAlignment="1">
      <alignment horizontal="right" indent="1"/>
    </xf>
    <xf numFmtId="4" fontId="4" fillId="2" borderId="7" xfId="19" applyNumberFormat="1" applyFont="1" applyFill="1" applyBorder="1" applyAlignment="1">
      <alignment horizontal="right" indent="1"/>
    </xf>
    <xf numFmtId="4" fontId="4" fillId="2" borderId="7" xfId="9" applyNumberFormat="1" applyFont="1" applyFill="1" applyBorder="1" applyAlignment="1">
      <alignment horizontal="right" indent="1"/>
    </xf>
    <xf numFmtId="4" fontId="7" fillId="3" borderId="14" xfId="9" applyNumberFormat="1" applyFont="1" applyFill="1" applyBorder="1" applyAlignment="1">
      <alignment horizontal="right" vertical="center" indent="1"/>
    </xf>
    <xf numFmtId="2" fontId="7" fillId="3" borderId="15" xfId="9" applyNumberFormat="1" applyFont="1" applyFill="1" applyBorder="1" applyAlignment="1">
      <alignment horizontal="right" vertical="center" indent="1"/>
    </xf>
    <xf numFmtId="4" fontId="7" fillId="3" borderId="14" xfId="10" applyNumberFormat="1" applyFont="1" applyFill="1" applyBorder="1" applyAlignment="1" applyProtection="1">
      <alignment horizontal="right" vertical="center" indent="1"/>
    </xf>
    <xf numFmtId="169" fontId="7" fillId="3" borderId="14" xfId="10" applyNumberFormat="1" applyFont="1" applyFill="1" applyBorder="1" applyAlignment="1" applyProtection="1">
      <alignment horizontal="right" vertical="center" indent="1"/>
    </xf>
    <xf numFmtId="4" fontId="0" fillId="2" borderId="13" xfId="0" applyNumberFormat="1" applyBorder="1" applyAlignment="1">
      <alignment horizontal="right" indent="1"/>
    </xf>
    <xf numFmtId="0" fontId="0" fillId="2" borderId="7" xfId="0" applyBorder="1" applyAlignment="1">
      <alignment horizontal="left" indent="1"/>
    </xf>
    <xf numFmtId="0" fontId="4" fillId="2" borderId="5" xfId="0" applyFont="1" applyFill="1" applyBorder="1" applyAlignment="1">
      <alignment horizontal="left" indent="1"/>
    </xf>
    <xf numFmtId="173" fontId="7" fillId="2" borderId="13" xfId="19" applyFont="1" applyFill="1" applyBorder="1" applyAlignment="1">
      <alignment horizontal="right"/>
    </xf>
    <xf numFmtId="0" fontId="0" fillId="2" borderId="13" xfId="0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37" fontId="7" fillId="2" borderId="7" xfId="9" applyFont="1" applyFill="1" applyBorder="1" applyAlignment="1">
      <alignment horizontal="right" indent="1"/>
    </xf>
    <xf numFmtId="173" fontId="7" fillId="2" borderId="7" xfId="19" applyFont="1" applyFill="1" applyBorder="1" applyAlignment="1">
      <alignment horizontal="right"/>
    </xf>
    <xf numFmtId="37" fontId="7" fillId="3" borderId="14" xfId="9" applyFont="1" applyFill="1" applyBorder="1" applyAlignment="1">
      <alignment horizontal="right" indent="1"/>
    </xf>
    <xf numFmtId="0" fontId="7" fillId="3" borderId="14" xfId="0" applyFont="1" applyFill="1" applyBorder="1" applyAlignment="1">
      <alignment horizontal="right" indent="1"/>
    </xf>
    <xf numFmtId="4" fontId="7" fillId="3" borderId="14" xfId="9" applyNumberFormat="1" applyFont="1" applyFill="1" applyBorder="1" applyAlignment="1">
      <alignment horizontal="right" indent="1"/>
    </xf>
    <xf numFmtId="37" fontId="7" fillId="2" borderId="6" xfId="9" applyFont="1" applyFill="1" applyBorder="1" applyAlignment="1">
      <alignment horizontal="right" indent="1"/>
    </xf>
    <xf numFmtId="4" fontId="7" fillId="2" borderId="7" xfId="10" applyNumberFormat="1" applyFont="1" applyFill="1" applyBorder="1" applyAlignment="1" applyProtection="1">
      <alignment horizontal="right" indent="1"/>
    </xf>
    <xf numFmtId="4" fontId="7" fillId="2" borderId="12" xfId="10" applyNumberFormat="1" applyFont="1" applyFill="1" applyBorder="1" applyAlignment="1" applyProtection="1">
      <alignment horizontal="right" indent="1"/>
    </xf>
    <xf numFmtId="4" fontId="4" fillId="2" borderId="13" xfId="10" applyNumberFormat="1" applyFont="1" applyFill="1" applyBorder="1" applyAlignment="1" applyProtection="1">
      <alignment horizontal="right" indent="1"/>
    </xf>
    <xf numFmtId="172" fontId="7" fillId="2" borderId="7" xfId="0" applyNumberFormat="1" applyFont="1" applyFill="1" applyBorder="1" applyAlignment="1" applyProtection="1">
      <alignment horizontal="right" indent="1"/>
    </xf>
    <xf numFmtId="1" fontId="7" fillId="2" borderId="7" xfId="0" applyNumberFormat="1" applyFont="1" applyFill="1" applyBorder="1" applyAlignment="1" applyProtection="1">
      <alignment horizontal="right" indent="1"/>
    </xf>
    <xf numFmtId="0" fontId="0" fillId="2" borderId="0" xfId="0" applyBorder="1" applyAlignment="1"/>
    <xf numFmtId="1" fontId="4" fillId="2" borderId="6" xfId="9" applyNumberFormat="1" applyFont="1" applyFill="1" applyBorder="1" applyAlignment="1">
      <alignment horizontal="right" indent="1"/>
    </xf>
    <xf numFmtId="2" fontId="4" fillId="2" borderId="6" xfId="19" applyNumberFormat="1" applyFont="1" applyFill="1" applyBorder="1" applyAlignment="1">
      <alignment horizontal="right" indent="1"/>
    </xf>
    <xf numFmtId="2" fontId="4" fillId="2" borderId="7" xfId="19" applyNumberFormat="1" applyFont="1" applyFill="1" applyBorder="1" applyAlignment="1">
      <alignment horizontal="right" indent="1"/>
    </xf>
    <xf numFmtId="2" fontId="4" fillId="2" borderId="12" xfId="19" applyNumberFormat="1" applyFont="1" applyFill="1" applyBorder="1" applyAlignment="1">
      <alignment horizontal="right" indent="1"/>
    </xf>
    <xf numFmtId="1" fontId="4" fillId="2" borderId="7" xfId="9" applyNumberFormat="1" applyFont="1" applyFill="1" applyBorder="1" applyAlignment="1">
      <alignment horizontal="right" indent="1"/>
    </xf>
    <xf numFmtId="2" fontId="4" fillId="2" borderId="13" xfId="19" applyNumberFormat="1" applyFont="1" applyFill="1" applyBorder="1" applyAlignment="1">
      <alignment horizontal="right" indent="1"/>
    </xf>
    <xf numFmtId="2" fontId="4" fillId="2" borderId="13" xfId="0" applyNumberFormat="1" applyFont="1" applyFill="1" applyBorder="1" applyAlignment="1" applyProtection="1">
      <alignment horizontal="right" indent="1"/>
    </xf>
    <xf numFmtId="37" fontId="4" fillId="2" borderId="7" xfId="9" applyNumberFormat="1" applyFont="1" applyFill="1" applyBorder="1" applyAlignment="1">
      <alignment horizontal="right" indent="1"/>
    </xf>
    <xf numFmtId="37" fontId="4" fillId="2" borderId="7" xfId="0" applyNumberFormat="1" applyFont="1" applyFill="1" applyBorder="1" applyAlignment="1" applyProtection="1">
      <alignment horizontal="right" indent="1"/>
    </xf>
    <xf numFmtId="173" fontId="7" fillId="3" borderId="14" xfId="19" applyFont="1" applyFill="1" applyBorder="1" applyAlignment="1">
      <alignment horizontal="right" indent="1"/>
    </xf>
    <xf numFmtId="173" fontId="7" fillId="3" borderId="15" xfId="19" applyFont="1" applyFill="1" applyBorder="1" applyAlignment="1">
      <alignment horizontal="right" indent="1"/>
    </xf>
    <xf numFmtId="10" fontId="4" fillId="2" borderId="6" xfId="0" applyNumberFormat="1" applyFont="1" applyFill="1" applyBorder="1" applyAlignment="1" applyProtection="1">
      <alignment horizontal="right" indent="1"/>
    </xf>
    <xf numFmtId="10" fontId="4" fillId="2" borderId="12" xfId="0" applyNumberFormat="1" applyFont="1" applyFill="1" applyBorder="1" applyAlignment="1" applyProtection="1">
      <alignment horizontal="right" indent="1"/>
    </xf>
    <xf numFmtId="10" fontId="4" fillId="2" borderId="7" xfId="0" applyNumberFormat="1" applyFont="1" applyFill="1" applyBorder="1" applyAlignment="1" applyProtection="1">
      <alignment horizontal="right" indent="1"/>
    </xf>
    <xf numFmtId="10" fontId="4" fillId="2" borderId="13" xfId="0" applyNumberFormat="1" applyFont="1" applyFill="1" applyBorder="1" applyAlignment="1" applyProtection="1">
      <alignment horizontal="right" indent="1"/>
    </xf>
    <xf numFmtId="4" fontId="4" fillId="2" borderId="12" xfId="0" applyNumberFormat="1" applyFont="1" applyFill="1" applyBorder="1" applyAlignment="1" applyProtection="1">
      <alignment horizontal="right" indent="1"/>
    </xf>
    <xf numFmtId="4" fontId="4" fillId="2" borderId="13" xfId="0" applyNumberFormat="1" applyFont="1" applyFill="1" applyBorder="1" applyAlignment="1" applyProtection="1">
      <alignment horizontal="right" indent="1"/>
    </xf>
    <xf numFmtId="0" fontId="7" fillId="2" borderId="2" xfId="0" applyFont="1" applyBorder="1" applyAlignment="1">
      <alignment vertical="center"/>
    </xf>
    <xf numFmtId="0" fontId="4" fillId="2" borderId="7" xfId="0" applyFont="1" applyBorder="1" applyAlignment="1">
      <alignment horizontal="left" vertical="center" indent="1"/>
    </xf>
    <xf numFmtId="0" fontId="4" fillId="2" borderId="19" xfId="0" applyFont="1" applyBorder="1" applyAlignment="1">
      <alignment horizontal="left" vertical="center" indent="1"/>
    </xf>
    <xf numFmtId="0" fontId="4" fillId="2" borderId="7" xfId="0" applyFont="1" applyBorder="1"/>
    <xf numFmtId="170" fontId="4" fillId="2" borderId="13" xfId="0" applyNumberFormat="1" applyFont="1" applyFill="1" applyBorder="1" applyAlignment="1" applyProtection="1">
      <alignment horizontal="right" wrapText="1"/>
    </xf>
    <xf numFmtId="170" fontId="4" fillId="6" borderId="24" xfId="0" applyNumberFormat="1" applyFont="1" applyFill="1" applyBorder="1" applyAlignment="1" applyProtection="1">
      <alignment horizontal="center"/>
    </xf>
    <xf numFmtId="170" fontId="4" fillId="6" borderId="7" xfId="0" applyNumberFormat="1" applyFont="1" applyFill="1" applyBorder="1" applyAlignment="1" applyProtection="1">
      <alignment horizontal="center"/>
    </xf>
    <xf numFmtId="170" fontId="4" fillId="6" borderId="14" xfId="0" applyNumberFormat="1" applyFont="1" applyFill="1" applyBorder="1" applyAlignment="1" applyProtection="1">
      <alignment horizontal="center"/>
    </xf>
    <xf numFmtId="0" fontId="0" fillId="2" borderId="0" xfId="0" applyNumberFormat="1" applyAlignment="1">
      <alignment wrapText="1"/>
    </xf>
    <xf numFmtId="0" fontId="6" fillId="2" borderId="0" xfId="0" applyFont="1" applyFill="1" applyAlignment="1">
      <alignment horizontal="center" wrapText="1"/>
    </xf>
    <xf numFmtId="0" fontId="5" fillId="2" borderId="0" xfId="7" applyFont="1" applyFill="1" applyAlignment="1">
      <alignment horizontal="center"/>
    </xf>
    <xf numFmtId="37" fontId="3" fillId="3" borderId="5" xfId="8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Alignment="1">
      <alignment horizontal="left"/>
    </xf>
    <xf numFmtId="0" fontId="0" fillId="3" borderId="23" xfId="0" applyFill="1" applyBorder="1" applyAlignment="1">
      <alignment horizontal="center" vertical="center"/>
    </xf>
    <xf numFmtId="0" fontId="0" fillId="2" borderId="0" xfId="0" applyNumberFormat="1" applyAlignment="1">
      <alignment horizontal="left"/>
    </xf>
    <xf numFmtId="0" fontId="0" fillId="2" borderId="0" xfId="0" applyNumberFormat="1" applyBorder="1" applyAlignment="1">
      <alignment horizontal="left"/>
    </xf>
    <xf numFmtId="0" fontId="0" fillId="2" borderId="0" xfId="0" applyNumberFormat="1" applyBorder="1" applyAlignment="1">
      <alignment horizontal="left" wrapText="1"/>
    </xf>
    <xf numFmtId="4" fontId="0" fillId="0" borderId="0" xfId="0" applyNumberFormat="1" applyFill="1" applyBorder="1"/>
    <xf numFmtId="180" fontId="7" fillId="3" borderId="10" xfId="0" applyNumberFormat="1" applyFont="1" applyFill="1" applyBorder="1" applyAlignment="1" applyProtection="1">
      <alignment horizontal="right" vertical="center"/>
    </xf>
    <xf numFmtId="181" fontId="0" fillId="2" borderId="8" xfId="0" applyNumberFormat="1" applyBorder="1"/>
    <xf numFmtId="164" fontId="7" fillId="2" borderId="14" xfId="0" applyNumberFormat="1" applyFont="1" applyFill="1" applyBorder="1" applyAlignment="1" applyProtection="1">
      <alignment horizontal="right" indent="1"/>
    </xf>
    <xf numFmtId="0" fontId="1" fillId="2" borderId="0" xfId="13" applyFont="1" applyFill="1" applyAlignment="1" applyProtection="1">
      <alignment horizontal="center" vertical="center"/>
    </xf>
    <xf numFmtId="0" fontId="1" fillId="2" borderId="0" xfId="13" applyFont="1" applyFill="1" applyAlignment="1">
      <alignment horizontal="center" vertical="center"/>
    </xf>
    <xf numFmtId="165" fontId="1" fillId="2" borderId="0" xfId="13" applyNumberFormat="1" applyFont="1" applyFill="1" applyProtection="1"/>
    <xf numFmtId="0" fontId="1" fillId="3" borderId="9" xfId="13" applyFont="1" applyFill="1" applyBorder="1" applyAlignment="1" applyProtection="1">
      <alignment horizontal="center" vertical="center" wrapText="1"/>
    </xf>
    <xf numFmtId="0" fontId="1" fillId="3" borderId="10" xfId="13" applyFont="1" applyFill="1" applyBorder="1" applyAlignment="1" applyProtection="1">
      <alignment horizontal="center" vertical="center" wrapText="1"/>
    </xf>
    <xf numFmtId="0" fontId="1" fillId="3" borderId="10" xfId="13" applyFont="1" applyFill="1" applyBorder="1" applyAlignment="1" applyProtection="1">
      <alignment horizontal="center" vertical="center"/>
    </xf>
    <xf numFmtId="0" fontId="1" fillId="2" borderId="0" xfId="13" applyFont="1" applyFill="1"/>
    <xf numFmtId="0" fontId="1" fillId="2" borderId="3" xfId="13" applyFont="1" applyFill="1" applyBorder="1" applyProtection="1"/>
    <xf numFmtId="1" fontId="1" fillId="2" borderId="6" xfId="0" applyNumberFormat="1" applyFont="1" applyFill="1" applyBorder="1" applyAlignment="1" applyProtection="1">
      <alignment horizontal="right" indent="1"/>
    </xf>
    <xf numFmtId="1" fontId="1" fillId="2" borderId="6" xfId="10" applyNumberFormat="1" applyFont="1" applyFill="1" applyBorder="1" applyAlignment="1" applyProtection="1">
      <alignment horizontal="right" indent="1"/>
    </xf>
    <xf numFmtId="1" fontId="1" fillId="2" borderId="12" xfId="10" applyNumberFormat="1" applyFont="1" applyFill="1" applyBorder="1" applyAlignment="1" applyProtection="1">
      <alignment horizontal="right" indent="1"/>
    </xf>
    <xf numFmtId="0" fontId="1" fillId="2" borderId="4" xfId="13" applyFont="1" applyFill="1" applyBorder="1" applyProtection="1"/>
    <xf numFmtId="1" fontId="1" fillId="2" borderId="7" xfId="0" applyNumberFormat="1" applyFont="1" applyFill="1" applyBorder="1" applyAlignment="1" applyProtection="1">
      <alignment horizontal="right" indent="1"/>
    </xf>
    <xf numFmtId="1" fontId="1" fillId="2" borderId="13" xfId="10" applyNumberFormat="1" applyFont="1" applyFill="1" applyBorder="1" applyAlignment="1" applyProtection="1">
      <alignment horizontal="right" indent="1"/>
    </xf>
    <xf numFmtId="1" fontId="1" fillId="2" borderId="7" xfId="10" applyNumberFormat="1" applyFont="1" applyFill="1" applyBorder="1" applyAlignment="1" applyProtection="1">
      <alignment horizontal="right" indent="1"/>
    </xf>
    <xf numFmtId="1" fontId="1" fillId="2" borderId="13" xfId="0" applyNumberFormat="1" applyFont="1" applyFill="1" applyBorder="1" applyAlignment="1" applyProtection="1">
      <alignment horizontal="right" indent="1"/>
    </xf>
    <xf numFmtId="0" fontId="1" fillId="2" borderId="0" xfId="13" applyFont="1" applyFill="1" applyProtection="1"/>
    <xf numFmtId="0" fontId="1" fillId="3" borderId="16" xfId="13" applyFont="1" applyFill="1" applyBorder="1" applyAlignment="1" applyProtection="1">
      <alignment horizontal="center" vertical="center" wrapText="1"/>
    </xf>
    <xf numFmtId="0" fontId="1" fillId="3" borderId="17" xfId="13" applyFont="1" applyFill="1" applyBorder="1" applyAlignment="1" applyProtection="1">
      <alignment horizontal="center" vertical="center" wrapText="1"/>
    </xf>
    <xf numFmtId="1" fontId="1" fillId="2" borderId="6" xfId="11" applyNumberFormat="1" applyFont="1" applyFill="1" applyBorder="1" applyAlignment="1" applyProtection="1">
      <alignment horizontal="right" indent="1"/>
    </xf>
    <xf numFmtId="1" fontId="1" fillId="2" borderId="12" xfId="0" applyNumberFormat="1" applyFont="1" applyFill="1" applyBorder="1" applyAlignment="1" applyProtection="1">
      <alignment horizontal="right" indent="1"/>
    </xf>
    <xf numFmtId="1" fontId="1" fillId="2" borderId="7" xfId="11" applyNumberFormat="1" applyFont="1" applyFill="1" applyBorder="1" applyAlignment="1" applyProtection="1">
      <alignment horizontal="right" indent="1"/>
    </xf>
    <xf numFmtId="1" fontId="1" fillId="2" borderId="13" xfId="11" applyNumberFormat="1" applyFont="1" applyFill="1" applyBorder="1" applyAlignment="1" applyProtection="1">
      <alignment horizontal="right" indent="1"/>
    </xf>
    <xf numFmtId="1" fontId="1" fillId="2" borderId="7" xfId="13" applyNumberFormat="1" applyFont="1" applyFill="1" applyBorder="1" applyAlignment="1" applyProtection="1">
      <alignment horizontal="right" indent="1"/>
    </xf>
    <xf numFmtId="1" fontId="1" fillId="2" borderId="13" xfId="13" applyNumberFormat="1" applyFont="1" applyFill="1" applyBorder="1" applyAlignment="1" applyProtection="1">
      <alignment horizontal="right" indent="1"/>
    </xf>
    <xf numFmtId="0" fontId="1" fillId="3" borderId="11" xfId="13" applyFont="1" applyFill="1" applyBorder="1" applyAlignment="1" applyProtection="1">
      <alignment horizontal="center" vertical="center" wrapText="1"/>
    </xf>
    <xf numFmtId="4" fontId="1" fillId="2" borderId="6" xfId="0" applyNumberFormat="1" applyFont="1" applyFill="1" applyBorder="1" applyAlignment="1" applyProtection="1">
      <alignment horizontal="right" indent="1"/>
    </xf>
    <xf numFmtId="4" fontId="1" fillId="2" borderId="6" xfId="10" applyNumberFormat="1" applyFont="1" applyFill="1" applyBorder="1" applyAlignment="1" applyProtection="1">
      <alignment horizontal="right" indent="1"/>
    </xf>
    <xf numFmtId="4" fontId="1" fillId="2" borderId="7" xfId="0" applyNumberFormat="1" applyFont="1" applyFill="1" applyBorder="1" applyAlignment="1" applyProtection="1">
      <alignment horizontal="right" indent="1"/>
    </xf>
    <xf numFmtId="4" fontId="1" fillId="2" borderId="7" xfId="10" applyNumberFormat="1" applyFont="1" applyFill="1" applyBorder="1" applyAlignment="1" applyProtection="1">
      <alignment horizontal="right" indent="1"/>
    </xf>
    <xf numFmtId="0" fontId="1" fillId="3" borderId="5" xfId="13" applyFont="1" applyFill="1" applyBorder="1" applyAlignment="1" applyProtection="1">
      <alignment horizontal="center" vertical="center" wrapText="1"/>
    </xf>
    <xf numFmtId="0" fontId="1" fillId="3" borderId="14" xfId="13" applyFont="1" applyFill="1" applyBorder="1" applyAlignment="1" applyProtection="1">
      <alignment horizontal="center" vertical="center" wrapText="1"/>
    </xf>
    <xf numFmtId="0" fontId="1" fillId="3" borderId="14" xfId="13" applyFont="1" applyFill="1" applyBorder="1" applyAlignment="1" applyProtection="1">
      <alignment horizontal="center" vertical="center"/>
    </xf>
    <xf numFmtId="0" fontId="1" fillId="3" borderId="25" xfId="13" applyFont="1" applyFill="1" applyBorder="1" applyAlignment="1" applyProtection="1">
      <alignment horizontal="center" vertical="center" wrapText="1"/>
    </xf>
    <xf numFmtId="0" fontId="1" fillId="3" borderId="38" xfId="13" applyFont="1" applyFill="1" applyBorder="1" applyAlignment="1" applyProtection="1">
      <alignment horizontal="center" vertical="center" wrapText="1"/>
    </xf>
    <xf numFmtId="0" fontId="1" fillId="2" borderId="26" xfId="13" applyFont="1" applyFill="1" applyBorder="1" applyProtection="1"/>
    <xf numFmtId="4" fontId="1" fillId="2" borderId="3" xfId="0" applyNumberFormat="1" applyFont="1" applyFill="1" applyBorder="1" applyAlignment="1" applyProtection="1">
      <alignment horizontal="right" indent="1"/>
    </xf>
    <xf numFmtId="0" fontId="1" fillId="2" borderId="27" xfId="13" applyFont="1" applyFill="1" applyBorder="1" applyProtection="1"/>
    <xf numFmtId="4" fontId="1" fillId="2" borderId="4" xfId="0" applyNumberFormat="1" applyFont="1" applyFill="1" applyBorder="1" applyAlignment="1" applyProtection="1">
      <alignment horizontal="right" indent="1"/>
    </xf>
    <xf numFmtId="4" fontId="1" fillId="2" borderId="4" xfId="10" applyNumberFormat="1" applyFont="1" applyFill="1" applyBorder="1" applyAlignment="1" applyProtection="1">
      <alignment horizontal="right" indent="1"/>
    </xf>
    <xf numFmtId="4" fontId="1" fillId="2" borderId="4" xfId="10" applyNumberFormat="1" applyFont="1" applyFill="1" applyBorder="1" applyAlignment="1" applyProtection="1"/>
    <xf numFmtId="0" fontId="1" fillId="3" borderId="41" xfId="13" applyFont="1" applyFill="1" applyBorder="1" applyAlignment="1" applyProtection="1">
      <alignment horizontal="center" vertical="center" wrapText="1"/>
    </xf>
    <xf numFmtId="4" fontId="1" fillId="2" borderId="55" xfId="0" applyNumberFormat="1" applyFont="1" applyFill="1" applyBorder="1" applyAlignment="1" applyProtection="1">
      <alignment horizontal="right" indent="1"/>
    </xf>
    <xf numFmtId="4" fontId="1" fillId="2" borderId="40" xfId="0" applyNumberFormat="1" applyFont="1" applyFill="1" applyBorder="1" applyAlignment="1" applyProtection="1">
      <alignment horizontal="right" indent="1"/>
    </xf>
    <xf numFmtId="4" fontId="1" fillId="2" borderId="40" xfId="10" applyNumberFormat="1" applyFont="1" applyFill="1" applyBorder="1" applyAlignment="1" applyProtection="1">
      <alignment horizontal="right" indent="1"/>
    </xf>
    <xf numFmtId="0" fontId="1" fillId="2" borderId="27" xfId="0" applyFont="1" applyBorder="1"/>
    <xf numFmtId="173" fontId="1" fillId="2" borderId="7" xfId="19" applyFont="1" applyFill="1" applyBorder="1"/>
    <xf numFmtId="0" fontId="1" fillId="2" borderId="7" xfId="13" applyFont="1" applyFill="1" applyBorder="1" applyProtection="1"/>
    <xf numFmtId="0" fontId="1" fillId="2" borderId="13" xfId="13" applyFont="1" applyFill="1" applyBorder="1" applyProtection="1"/>
    <xf numFmtId="0" fontId="1" fillId="2" borderId="0" xfId="13" applyFont="1" applyFill="1" applyBorder="1" applyProtection="1"/>
    <xf numFmtId="3" fontId="1" fillId="2" borderId="13" xfId="0" applyNumberFormat="1" applyFont="1" applyFill="1" applyBorder="1" applyAlignment="1" applyProtection="1">
      <alignment horizontal="right" indent="1"/>
    </xf>
    <xf numFmtId="3" fontId="1" fillId="2" borderId="12" xfId="10" applyNumberFormat="1" applyFont="1" applyFill="1" applyBorder="1" applyAlignment="1" applyProtection="1">
      <alignment horizontal="right" indent="1"/>
    </xf>
    <xf numFmtId="165" fontId="1" fillId="2" borderId="0" xfId="13" applyNumberFormat="1" applyFont="1" applyFill="1" applyBorder="1" applyProtection="1"/>
    <xf numFmtId="3" fontId="1" fillId="2" borderId="13" xfId="10" applyNumberFormat="1" applyFont="1" applyFill="1" applyBorder="1" applyAlignment="1" applyProtection="1">
      <alignment horizontal="right" indent="1"/>
    </xf>
    <xf numFmtId="3" fontId="1" fillId="2" borderId="7" xfId="10" applyNumberFormat="1" applyFont="1" applyFill="1" applyBorder="1" applyAlignment="1" applyProtection="1">
      <alignment horizontal="right" indent="1"/>
    </xf>
    <xf numFmtId="3" fontId="1" fillId="2" borderId="7" xfId="0" applyNumberFormat="1" applyFont="1" applyFill="1" applyBorder="1" applyAlignment="1" applyProtection="1">
      <alignment horizontal="right" indent="1"/>
    </xf>
    <xf numFmtId="0" fontId="1" fillId="2" borderId="0" xfId="13" applyFont="1" applyFill="1" applyBorder="1"/>
    <xf numFmtId="167" fontId="1" fillId="2" borderId="0" xfId="18" applyNumberFormat="1" applyFont="1" applyFill="1" applyBorder="1" applyAlignment="1">
      <alignment horizontal="center"/>
    </xf>
    <xf numFmtId="3" fontId="1" fillId="2" borderId="12" xfId="11" applyNumberFormat="1" applyFont="1" applyFill="1" applyBorder="1" applyAlignment="1" applyProtection="1">
      <alignment horizontal="right" indent="1"/>
    </xf>
    <xf numFmtId="3" fontId="1" fillId="2" borderId="13" xfId="11" applyNumberFormat="1" applyFont="1" applyFill="1" applyBorder="1" applyAlignment="1" applyProtection="1">
      <alignment horizontal="right" inden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3" xfId="6" applyFont="1" applyFill="1" applyBorder="1"/>
    <xf numFmtId="0" fontId="1" fillId="2" borderId="12" xfId="6" applyFont="1" applyFill="1" applyBorder="1" applyAlignment="1">
      <alignment horizontal="center"/>
    </xf>
    <xf numFmtId="0" fontId="1" fillId="2" borderId="4" xfId="6" applyFont="1" applyFill="1" applyBorder="1"/>
    <xf numFmtId="0" fontId="1" fillId="2" borderId="13" xfId="6" applyFont="1" applyFill="1" applyBorder="1" applyAlignment="1">
      <alignment horizontal="center"/>
    </xf>
    <xf numFmtId="0" fontId="1" fillId="2" borderId="3" xfId="13" applyFont="1" applyFill="1" applyBorder="1" applyAlignment="1" applyProtection="1">
      <alignment horizontal="left" vertical="center" wrapText="1"/>
    </xf>
    <xf numFmtId="170" fontId="1" fillId="2" borderId="6" xfId="7" applyNumberFormat="1" applyFont="1" applyFill="1" applyBorder="1" applyAlignment="1" applyProtection="1">
      <alignment horizontal="right"/>
    </xf>
    <xf numFmtId="170" fontId="1" fillId="2" borderId="12" xfId="7" applyNumberFormat="1" applyFont="1" applyFill="1" applyBorder="1" applyAlignment="1" applyProtection="1">
      <alignment horizontal="right"/>
    </xf>
    <xf numFmtId="0" fontId="1" fillId="2" borderId="4" xfId="13" applyFont="1" applyFill="1" applyBorder="1" applyAlignment="1" applyProtection="1">
      <alignment horizontal="left" vertical="center" wrapText="1"/>
    </xf>
    <xf numFmtId="170" fontId="1" fillId="2" borderId="7" xfId="7" applyNumberFormat="1" applyFont="1" applyFill="1" applyBorder="1" applyAlignment="1" applyProtection="1">
      <alignment horizontal="right"/>
    </xf>
    <xf numFmtId="170" fontId="1" fillId="2" borderId="13" xfId="7" applyNumberFormat="1" applyFont="1" applyFill="1" applyBorder="1" applyAlignment="1" applyProtection="1">
      <alignment horizontal="right"/>
    </xf>
    <xf numFmtId="0" fontId="1" fillId="2" borderId="4" xfId="13" applyFont="1" applyFill="1" applyBorder="1" applyAlignment="1" applyProtection="1">
      <alignment horizontal="left"/>
    </xf>
    <xf numFmtId="0" fontId="1" fillId="2" borderId="5" xfId="13" applyFont="1" applyFill="1" applyBorder="1" applyAlignment="1" applyProtection="1">
      <alignment horizontal="left"/>
    </xf>
    <xf numFmtId="170" fontId="1" fillId="2" borderId="14" xfId="7" applyNumberFormat="1" applyFont="1" applyFill="1" applyBorder="1" applyAlignment="1" applyProtection="1">
      <alignment horizontal="right"/>
    </xf>
    <xf numFmtId="170" fontId="1" fillId="2" borderId="0" xfId="7" applyNumberFormat="1" applyFont="1" applyFill="1" applyBorder="1" applyAlignment="1" applyProtection="1">
      <alignment horizontal="right"/>
    </xf>
    <xf numFmtId="0" fontId="1" fillId="2" borderId="0" xfId="13" applyFont="1" applyFill="1" applyBorder="1" applyAlignment="1" applyProtection="1">
      <alignment horizontal="center" vertical="center"/>
    </xf>
    <xf numFmtId="0" fontId="1" fillId="2" borderId="3" xfId="13" applyFont="1" applyFill="1" applyBorder="1" applyAlignment="1" applyProtection="1">
      <alignment wrapText="1"/>
    </xf>
    <xf numFmtId="0" fontId="1" fillId="2" borderId="4" xfId="13" applyFont="1" applyFill="1" applyBorder="1" applyAlignment="1" applyProtection="1">
      <alignment wrapText="1"/>
    </xf>
    <xf numFmtId="0" fontId="1" fillId="3" borderId="7" xfId="13" applyFont="1" applyFill="1" applyBorder="1" applyAlignment="1" applyProtection="1">
      <alignment vertical="center" wrapText="1"/>
    </xf>
    <xf numFmtId="0" fontId="1" fillId="2" borderId="0" xfId="13" applyFont="1" applyFill="1" applyBorder="1" applyAlignment="1" applyProtection="1">
      <alignment horizontal="center" vertical="center" wrapText="1"/>
    </xf>
    <xf numFmtId="165" fontId="1" fillId="2" borderId="0" xfId="11" applyNumberFormat="1" applyFont="1" applyFill="1" applyBorder="1" applyAlignment="1" applyProtection="1">
      <alignment horizontal="right"/>
    </xf>
    <xf numFmtId="0" fontId="1" fillId="2" borderId="5" xfId="13" applyFont="1" applyFill="1" applyBorder="1" applyProtection="1"/>
    <xf numFmtId="170" fontId="1" fillId="2" borderId="15" xfId="7" applyNumberFormat="1" applyFont="1" applyFill="1" applyBorder="1" applyAlignment="1" applyProtection="1">
      <alignment horizontal="right"/>
    </xf>
    <xf numFmtId="3" fontId="1" fillId="2" borderId="6" xfId="11" applyNumberFormat="1" applyFont="1" applyFill="1" applyBorder="1" applyAlignment="1" applyProtection="1">
      <alignment horizontal="right" indent="1"/>
    </xf>
    <xf numFmtId="3" fontId="1" fillId="2" borderId="6" xfId="19" applyNumberFormat="1" applyFont="1" applyFill="1" applyBorder="1" applyAlignment="1">
      <alignment horizontal="right" indent="1"/>
    </xf>
    <xf numFmtId="3" fontId="1" fillId="2" borderId="12" xfId="19" applyNumberFormat="1" applyFont="1" applyFill="1" applyBorder="1" applyAlignment="1">
      <alignment horizontal="right" indent="1"/>
    </xf>
    <xf numFmtId="3" fontId="1" fillId="2" borderId="7" xfId="11" applyNumberFormat="1" applyFont="1" applyFill="1" applyBorder="1" applyAlignment="1" applyProtection="1">
      <alignment horizontal="right" indent="1"/>
    </xf>
    <xf numFmtId="3" fontId="1" fillId="2" borderId="7" xfId="19" applyNumberFormat="1" applyFont="1" applyFill="1" applyBorder="1" applyAlignment="1">
      <alignment horizontal="right" indent="1"/>
    </xf>
    <xf numFmtId="3" fontId="1" fillId="2" borderId="13" xfId="19" applyNumberFormat="1" applyFont="1" applyFill="1" applyBorder="1" applyAlignment="1">
      <alignment horizontal="right" indent="1"/>
    </xf>
    <xf numFmtId="3" fontId="1" fillId="2" borderId="7" xfId="13" applyNumberFormat="1" applyFont="1" applyFill="1" applyBorder="1" applyAlignment="1" applyProtection="1">
      <alignment horizontal="right" indent="1"/>
    </xf>
    <xf numFmtId="0" fontId="1" fillId="2" borderId="0" xfId="7" applyFont="1" applyFill="1" applyAlignment="1">
      <alignment horizontal="left"/>
    </xf>
    <xf numFmtId="4" fontId="1" fillId="2" borderId="7" xfId="7" applyNumberFormat="1" applyFont="1" applyFill="1" applyBorder="1" applyAlignment="1" applyProtection="1">
      <alignment horizontal="right"/>
    </xf>
    <xf numFmtId="3" fontId="1" fillId="2" borderId="0" xfId="7" applyNumberFormat="1" applyFont="1" applyFill="1" applyBorder="1" applyAlignment="1">
      <alignment horizontal="center" wrapText="1"/>
    </xf>
    <xf numFmtId="0" fontId="1" fillId="2" borderId="0" xfId="7" applyFont="1" applyFill="1" applyBorder="1" applyAlignment="1">
      <alignment horizontal="center" wrapText="1"/>
    </xf>
    <xf numFmtId="3" fontId="1" fillId="2" borderId="13" xfId="13" applyNumberFormat="1" applyFont="1" applyFill="1" applyBorder="1" applyAlignment="1" applyProtection="1">
      <alignment horizontal="right" indent="1"/>
    </xf>
    <xf numFmtId="0" fontId="1" fillId="2" borderId="0" xfId="18" applyFont="1" applyFill="1" applyBorder="1"/>
    <xf numFmtId="37" fontId="1" fillId="0" borderId="0" xfId="8" applyFont="1" applyFill="1" applyAlignment="1">
      <alignment horizontal="center" vertical="center"/>
    </xf>
    <xf numFmtId="37" fontId="1" fillId="0" borderId="0" xfId="8" applyFont="1" applyAlignment="1">
      <alignment horizontal="center" vertical="center"/>
    </xf>
    <xf numFmtId="37" fontId="1" fillId="0" borderId="0" xfId="8" applyFont="1" applyFill="1"/>
    <xf numFmtId="37" fontId="1" fillId="0" borderId="0" xfId="8" applyFont="1"/>
    <xf numFmtId="0" fontId="1" fillId="3" borderId="8" xfId="8" applyNumberFormat="1" applyFont="1" applyFill="1" applyBorder="1" applyAlignment="1">
      <alignment horizontal="center" vertical="center"/>
    </xf>
    <xf numFmtId="37" fontId="1" fillId="0" borderId="0" xfId="8" applyFont="1" applyFill="1" applyBorder="1" applyAlignment="1">
      <alignment horizontal="center"/>
    </xf>
    <xf numFmtId="37" fontId="1" fillId="3" borderId="4" xfId="8" applyFont="1" applyFill="1" applyBorder="1" applyAlignment="1">
      <alignment horizontal="center" vertical="center"/>
    </xf>
    <xf numFmtId="37" fontId="1" fillId="3" borderId="24" xfId="8" applyFont="1" applyFill="1" applyBorder="1" applyAlignment="1">
      <alignment horizontal="center" vertical="center" wrapText="1" shrinkToFit="1"/>
    </xf>
    <xf numFmtId="37" fontId="1" fillId="3" borderId="24" xfId="8" applyFont="1" applyFill="1" applyBorder="1" applyAlignment="1">
      <alignment horizontal="center" vertical="center"/>
    </xf>
    <xf numFmtId="37" fontId="1" fillId="3" borderId="22" xfId="8" applyFont="1" applyFill="1" applyBorder="1" applyAlignment="1">
      <alignment horizontal="center" vertical="center"/>
    </xf>
    <xf numFmtId="37" fontId="1" fillId="0" borderId="0" xfId="8" applyFont="1" applyFill="1" applyBorder="1" applyAlignment="1">
      <alignment horizontal="center" vertical="justify"/>
    </xf>
    <xf numFmtId="37" fontId="1" fillId="3" borderId="14" xfId="8" applyFont="1" applyFill="1" applyBorder="1" applyAlignment="1">
      <alignment horizontal="center" vertical="center" wrapText="1" shrinkToFit="1"/>
    </xf>
    <xf numFmtId="37" fontId="1" fillId="3" borderId="14" xfId="8" applyFont="1" applyFill="1" applyBorder="1" applyAlignment="1">
      <alignment horizontal="center" vertical="center"/>
    </xf>
    <xf numFmtId="37" fontId="1" fillId="3" borderId="15" xfId="8" applyFont="1" applyFill="1" applyBorder="1" applyAlignment="1">
      <alignment horizontal="center" vertical="center"/>
    </xf>
    <xf numFmtId="37" fontId="1" fillId="0" borderId="4" xfId="8" applyFont="1" applyBorder="1"/>
    <xf numFmtId="37" fontId="1" fillId="0" borderId="4" xfId="8" applyFont="1" applyBorder="1" applyAlignment="1">
      <alignment horizontal="center"/>
    </xf>
    <xf numFmtId="3" fontId="1" fillId="0" borderId="0" xfId="8" applyNumberFormat="1" applyFont="1" applyFill="1" applyBorder="1" applyAlignment="1">
      <alignment horizontal="right"/>
    </xf>
    <xf numFmtId="3" fontId="1" fillId="0" borderId="0" xfId="8" applyNumberFormat="1" applyFont="1" applyFill="1" applyBorder="1"/>
    <xf numFmtId="1" fontId="1" fillId="0" borderId="0" xfId="7" applyNumberFormat="1" applyFont="1" applyFill="1" applyBorder="1" applyAlignment="1" applyProtection="1"/>
    <xf numFmtId="0" fontId="1" fillId="2" borderId="0" xfId="7" applyFont="1" applyBorder="1"/>
    <xf numFmtId="3" fontId="1" fillId="0" borderId="0" xfId="7" applyNumberFormat="1" applyFont="1" applyFill="1" applyBorder="1"/>
    <xf numFmtId="1" fontId="1" fillId="2" borderId="0" xfId="7" applyNumberFormat="1" applyFont="1" applyBorder="1"/>
    <xf numFmtId="37" fontId="1" fillId="0" borderId="0" xfId="8" applyFont="1" applyAlignment="1">
      <alignment horizontal="right"/>
    </xf>
    <xf numFmtId="170" fontId="1" fillId="2" borderId="6" xfId="0" applyNumberFormat="1" applyFont="1" applyFill="1" applyBorder="1" applyAlignment="1" applyProtection="1">
      <alignment horizontal="right"/>
    </xf>
    <xf numFmtId="170" fontId="1" fillId="2" borderId="12" xfId="0" applyNumberFormat="1" applyFont="1" applyFill="1" applyBorder="1" applyAlignment="1" applyProtection="1">
      <alignment horizontal="right"/>
    </xf>
    <xf numFmtId="170" fontId="1" fillId="2" borderId="7" xfId="0" applyNumberFormat="1" applyFont="1" applyFill="1" applyBorder="1" applyAlignment="1" applyProtection="1">
      <alignment horizontal="right"/>
    </xf>
    <xf numFmtId="170" fontId="1" fillId="2" borderId="13" xfId="0" applyNumberFormat="1" applyFont="1" applyFill="1" applyBorder="1" applyAlignment="1" applyProtection="1">
      <alignment horizontal="right"/>
    </xf>
    <xf numFmtId="0" fontId="1" fillId="2" borderId="0" xfId="13" applyFont="1" applyFill="1" applyBorder="1" applyAlignment="1" applyProtection="1">
      <alignment horizontal="left"/>
    </xf>
    <xf numFmtId="3" fontId="1" fillId="2" borderId="0" xfId="13" applyNumberFormat="1" applyFont="1" applyFill="1" applyBorder="1" applyAlignment="1" applyProtection="1">
      <alignment horizontal="center"/>
    </xf>
    <xf numFmtId="170" fontId="1" fillId="2" borderId="0" xfId="0" applyNumberFormat="1" applyFont="1" applyFill="1" applyBorder="1" applyAlignment="1" applyProtection="1">
      <alignment horizontal="right"/>
    </xf>
    <xf numFmtId="170" fontId="1" fillId="2" borderId="14" xfId="0" applyNumberFormat="1" applyFont="1" applyFill="1" applyBorder="1" applyAlignment="1" applyProtection="1">
      <alignment horizontal="right"/>
    </xf>
    <xf numFmtId="170" fontId="1" fillId="2" borderId="15" xfId="0" applyNumberFormat="1" applyFont="1" applyFill="1" applyBorder="1" applyAlignment="1" applyProtection="1">
      <alignment horizontal="right"/>
    </xf>
    <xf numFmtId="0" fontId="1" fillId="2" borderId="0" xfId="0" applyFont="1" applyFill="1"/>
    <xf numFmtId="0" fontId="1" fillId="2" borderId="3" xfId="13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left" indent="2"/>
    </xf>
    <xf numFmtId="2" fontId="1" fillId="2" borderId="7" xfId="0" applyNumberFormat="1" applyFont="1" applyFill="1" applyBorder="1" applyAlignment="1" applyProtection="1">
      <alignment horizontal="right"/>
    </xf>
    <xf numFmtId="2" fontId="1" fillId="2" borderId="13" xfId="0" applyNumberFormat="1" applyFont="1" applyFill="1" applyBorder="1" applyAlignment="1" applyProtection="1">
      <alignment horizontal="right"/>
    </xf>
    <xf numFmtId="0" fontId="1" fillId="2" borderId="0" xfId="13" applyFont="1" applyFill="1" applyBorder="1" applyAlignment="1">
      <alignment horizontal="left" wrapText="1"/>
    </xf>
    <xf numFmtId="0" fontId="1" fillId="2" borderId="4" xfId="0" applyFont="1" applyBorder="1"/>
    <xf numFmtId="170" fontId="1" fillId="2" borderId="3" xfId="0" applyNumberFormat="1" applyFont="1" applyFill="1" applyBorder="1" applyAlignment="1" applyProtection="1">
      <alignment horizontal="right"/>
    </xf>
    <xf numFmtId="170" fontId="1" fillId="2" borderId="4" xfId="0" applyNumberFormat="1" applyFont="1" applyFill="1" applyBorder="1" applyAlignment="1" applyProtection="1">
      <alignment horizontal="right"/>
    </xf>
    <xf numFmtId="0" fontId="1" fillId="2" borderId="8" xfId="13" applyFont="1" applyFill="1" applyBorder="1" applyProtection="1"/>
    <xf numFmtId="0" fontId="1" fillId="2" borderId="0" xfId="0" applyFont="1" applyFill="1" applyBorder="1"/>
    <xf numFmtId="170" fontId="1" fillId="2" borderId="7" xfId="0" applyNumberFormat="1" applyFont="1" applyFill="1" applyBorder="1" applyAlignment="1" applyProtection="1">
      <alignment horizontal="right" indent="1"/>
    </xf>
    <xf numFmtId="170" fontId="1" fillId="2" borderId="13" xfId="0" applyNumberFormat="1" applyFont="1" applyFill="1" applyBorder="1" applyAlignment="1" applyProtection="1">
      <alignment horizontal="right" indent="1"/>
    </xf>
    <xf numFmtId="0" fontId="1" fillId="2" borderId="0" xfId="0" applyFont="1" applyBorder="1"/>
    <xf numFmtId="0" fontId="1" fillId="3" borderId="6" xfId="22" applyFont="1" applyFill="1" applyBorder="1" applyAlignment="1">
      <alignment horizontal="center" vertical="center"/>
    </xf>
    <xf numFmtId="174" fontId="1" fillId="7" borderId="6" xfId="0" applyNumberFormat="1" applyFont="1" applyFill="1" applyBorder="1" applyAlignment="1" applyProtection="1">
      <alignment horizontal="right"/>
    </xf>
    <xf numFmtId="174" fontId="1" fillId="7" borderId="7" xfId="0" applyNumberFormat="1" applyFont="1" applyFill="1" applyBorder="1" applyAlignment="1" applyProtection="1">
      <alignment horizontal="right"/>
    </xf>
    <xf numFmtId="174" fontId="1" fillId="7" borderId="14" xfId="0" applyNumberFormat="1" applyFont="1" applyFill="1" applyBorder="1" applyAlignment="1" applyProtection="1">
      <alignment horizontal="right"/>
    </xf>
    <xf numFmtId="0" fontId="1" fillId="2" borderId="4" xfId="0" applyFont="1" applyBorder="1" applyAlignment="1">
      <alignment horizontal="left" vertical="center" indent="1"/>
    </xf>
    <xf numFmtId="164" fontId="1" fillId="2" borderId="7" xfId="13" applyNumberFormat="1" applyFont="1" applyFill="1" applyBorder="1" applyAlignment="1">
      <alignment horizontal="right" vertical="center" indent="1"/>
    </xf>
    <xf numFmtId="164" fontId="1" fillId="2" borderId="7" xfId="0" applyNumberFormat="1" applyFont="1" applyBorder="1" applyAlignment="1">
      <alignment horizontal="right" vertical="center" indent="1"/>
    </xf>
    <xf numFmtId="164" fontId="1" fillId="2" borderId="13" xfId="0" applyNumberFormat="1" applyFont="1" applyBorder="1" applyAlignment="1">
      <alignment horizontal="right" vertical="center" indent="1"/>
    </xf>
    <xf numFmtId="0" fontId="1" fillId="2" borderId="5" xfId="0" applyFont="1" applyBorder="1" applyAlignment="1">
      <alignment horizontal="left" vertical="center" indent="1"/>
    </xf>
    <xf numFmtId="164" fontId="1" fillId="2" borderId="14" xfId="13" applyNumberFormat="1" applyFont="1" applyFill="1" applyBorder="1" applyAlignment="1">
      <alignment horizontal="right" vertical="center" indent="1"/>
    </xf>
    <xf numFmtId="164" fontId="1" fillId="2" borderId="14" xfId="0" applyNumberFormat="1" applyFont="1" applyBorder="1" applyAlignment="1">
      <alignment horizontal="right" vertical="center" indent="1"/>
    </xf>
    <xf numFmtId="164" fontId="1" fillId="2" borderId="15" xfId="0" applyNumberFormat="1" applyFont="1" applyBorder="1" applyAlignment="1">
      <alignment horizontal="right" vertical="center" indent="1"/>
    </xf>
    <xf numFmtId="164" fontId="1" fillId="2" borderId="0" xfId="13" applyNumberFormat="1" applyFont="1" applyFill="1" applyBorder="1" applyAlignment="1">
      <alignment horizontal="right" vertical="center" indent="1"/>
    </xf>
    <xf numFmtId="164" fontId="1" fillId="2" borderId="0" xfId="0" applyNumberFormat="1" applyFont="1" applyBorder="1" applyAlignment="1">
      <alignment horizontal="right" vertical="center" indent="1"/>
    </xf>
    <xf numFmtId="0" fontId="1" fillId="2" borderId="0" xfId="0" applyFont="1" applyBorder="1" applyAlignment="1">
      <alignment horizontal="left" vertical="center" indent="1"/>
    </xf>
    <xf numFmtId="164" fontId="1" fillId="3" borderId="9" xfId="13" applyNumberFormat="1" applyFont="1" applyFill="1" applyBorder="1" applyAlignment="1" applyProtection="1">
      <alignment horizontal="right" vertical="center" indent="1"/>
    </xf>
    <xf numFmtId="0" fontId="1" fillId="3" borderId="56" xfId="13" applyFont="1" applyFill="1" applyBorder="1" applyAlignment="1" applyProtection="1">
      <alignment horizontal="right" vertical="center" indent="1"/>
    </xf>
    <xf numFmtId="181" fontId="0" fillId="2" borderId="6" xfId="0" applyNumberFormat="1" applyBorder="1"/>
    <xf numFmtId="181" fontId="0" fillId="2" borderId="7" xfId="0" applyNumberFormat="1" applyBorder="1"/>
    <xf numFmtId="181" fontId="0" fillId="2" borderId="14" xfId="0" applyNumberFormat="1" applyBorder="1"/>
    <xf numFmtId="181" fontId="7" fillId="3" borderId="10" xfId="0" applyNumberFormat="1" applyFont="1" applyFill="1" applyBorder="1" applyAlignment="1" applyProtection="1">
      <alignment horizontal="right" indent="1"/>
    </xf>
    <xf numFmtId="164" fontId="1" fillId="0" borderId="0" xfId="13" applyNumberFormat="1" applyFont="1" applyFill="1" applyBorder="1" applyAlignment="1" applyProtection="1">
      <alignment horizontal="right" vertical="center" indent="1"/>
    </xf>
    <xf numFmtId="0" fontId="1" fillId="0" borderId="0" xfId="13" applyFont="1" applyFill="1" applyBorder="1" applyAlignment="1" applyProtection="1">
      <alignment horizontal="right" vertical="center" indent="1"/>
    </xf>
    <xf numFmtId="4" fontId="7" fillId="0" borderId="6" xfId="0" applyNumberFormat="1" applyFont="1" applyFill="1" applyBorder="1"/>
    <xf numFmtId="164" fontId="7" fillId="2" borderId="12" xfId="0" applyNumberFormat="1" applyFont="1" applyFill="1" applyBorder="1" applyAlignment="1" applyProtection="1">
      <alignment horizontal="right"/>
    </xf>
    <xf numFmtId="4" fontId="7" fillId="0" borderId="7" xfId="0" applyNumberFormat="1" applyFont="1" applyFill="1" applyBorder="1"/>
    <xf numFmtId="164" fontId="7" fillId="2" borderId="13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4" fontId="7" fillId="2" borderId="7" xfId="0" applyNumberFormat="1" applyFont="1" applyBorder="1"/>
    <xf numFmtId="0" fontId="7" fillId="2" borderId="4" xfId="13" applyFont="1" applyFill="1" applyBorder="1"/>
    <xf numFmtId="0" fontId="7" fillId="2" borderId="5" xfId="0" applyFont="1" applyFill="1" applyBorder="1"/>
    <xf numFmtId="164" fontId="7" fillId="2" borderId="14" xfId="0" applyNumberFormat="1" applyFont="1" applyFill="1" applyBorder="1" applyAlignment="1" applyProtection="1">
      <alignment horizontal="right"/>
    </xf>
    <xf numFmtId="181" fontId="0" fillId="2" borderId="0" xfId="0" applyNumberFormat="1"/>
    <xf numFmtId="4" fontId="1" fillId="2" borderId="0" xfId="13" applyNumberFormat="1" applyFont="1" applyFill="1" applyProtection="1"/>
    <xf numFmtId="4" fontId="0" fillId="2" borderId="0" xfId="0" applyNumberFormat="1"/>
    <xf numFmtId="1" fontId="1" fillId="2" borderId="0" xfId="0" applyNumberFormat="1" applyFont="1" applyBorder="1"/>
    <xf numFmtId="182" fontId="1" fillId="2" borderId="6" xfId="0" applyNumberFormat="1" applyFont="1" applyBorder="1"/>
    <xf numFmtId="181" fontId="1" fillId="2" borderId="6" xfId="0" applyNumberFormat="1" applyFont="1" applyBorder="1"/>
    <xf numFmtId="183" fontId="1" fillId="2" borderId="0" xfId="0" applyNumberFormat="1" applyFont="1"/>
    <xf numFmtId="182" fontId="1" fillId="2" borderId="7" xfId="0" applyNumberFormat="1" applyFont="1" applyBorder="1"/>
    <xf numFmtId="181" fontId="1" fillId="2" borderId="7" xfId="0" applyNumberFormat="1" applyFont="1" applyBorder="1"/>
    <xf numFmtId="1" fontId="1" fillId="0" borderId="0" xfId="0" applyNumberFormat="1" applyFont="1" applyFill="1" applyBorder="1"/>
    <xf numFmtId="1" fontId="1" fillId="0" borderId="2" xfId="0" applyNumberFormat="1" applyFont="1" applyFill="1" applyBorder="1"/>
    <xf numFmtId="182" fontId="1" fillId="2" borderId="14" xfId="0" applyNumberFormat="1" applyFont="1" applyBorder="1"/>
    <xf numFmtId="181" fontId="1" fillId="2" borderId="14" xfId="0" applyNumberFormat="1" applyFont="1" applyBorder="1"/>
    <xf numFmtId="183" fontId="1" fillId="2" borderId="2" xfId="0" applyNumberFormat="1" applyFont="1" applyBorder="1"/>
    <xf numFmtId="182" fontId="1" fillId="2" borderId="0" xfId="0" applyNumberFormat="1" applyFont="1" applyBorder="1"/>
    <xf numFmtId="181" fontId="1" fillId="2" borderId="0" xfId="0" applyNumberFormat="1" applyFont="1" applyBorder="1"/>
    <xf numFmtId="183" fontId="1" fillId="2" borderId="0" xfId="0" applyNumberFormat="1" applyFont="1" applyBorder="1"/>
    <xf numFmtId="182" fontId="1" fillId="2" borderId="0" xfId="0" applyNumberFormat="1" applyFont="1"/>
    <xf numFmtId="181" fontId="1" fillId="2" borderId="0" xfId="0" applyNumberFormat="1" applyFont="1"/>
    <xf numFmtId="170" fontId="7" fillId="3" borderId="10" xfId="0" applyNumberFormat="1" applyFont="1" applyFill="1" applyBorder="1" applyAlignment="1" applyProtection="1">
      <alignment horizontal="right" indent="1"/>
    </xf>
    <xf numFmtId="164" fontId="7" fillId="3" borderId="10" xfId="0" applyNumberFormat="1" applyFont="1" applyFill="1" applyBorder="1" applyAlignment="1" applyProtection="1">
      <alignment horizontal="right" indent="1"/>
    </xf>
    <xf numFmtId="181" fontId="0" fillId="2" borderId="0" xfId="0" applyNumberFormat="1" applyFill="1"/>
    <xf numFmtId="3" fontId="24" fillId="2" borderId="0" xfId="0" applyNumberFormat="1" applyFont="1" applyFill="1"/>
    <xf numFmtId="0" fontId="1" fillId="3" borderId="58" xfId="0" applyFont="1" applyFill="1" applyBorder="1" applyAlignment="1">
      <alignment horizontal="center" vertical="center" wrapText="1"/>
    </xf>
    <xf numFmtId="0" fontId="0" fillId="2" borderId="59" xfId="0" applyBorder="1"/>
    <xf numFmtId="0" fontId="32" fillId="2" borderId="60" xfId="0" applyFont="1" applyBorder="1"/>
    <xf numFmtId="0" fontId="1" fillId="3" borderId="10" xfId="0" applyFont="1" applyFill="1" applyBorder="1" applyAlignment="1">
      <alignment horizontal="center" vertical="center" wrapText="1"/>
    </xf>
    <xf numFmtId="0" fontId="0" fillId="2" borderId="0" xfId="0" applyNumberFormat="1" applyBorder="1" applyAlignment="1">
      <alignment wrapText="1"/>
    </xf>
    <xf numFmtId="0" fontId="24" fillId="2" borderId="0" xfId="0" applyFont="1"/>
    <xf numFmtId="0" fontId="23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33" fillId="2" borderId="33" xfId="0" applyFont="1" applyBorder="1" applyAlignment="1">
      <alignment horizontal="left"/>
    </xf>
    <xf numFmtId="175" fontId="0" fillId="2" borderId="19" xfId="0" applyNumberFormat="1" applyBorder="1"/>
    <xf numFmtId="175" fontId="0" fillId="2" borderId="18" xfId="0" applyNumberFormat="1" applyBorder="1"/>
    <xf numFmtId="175" fontId="23" fillId="3" borderId="16" xfId="0" applyNumberFormat="1" applyFont="1" applyFill="1" applyBorder="1" applyAlignment="1">
      <alignment horizontal="center" vertical="center" wrapText="1"/>
    </xf>
    <xf numFmtId="165" fontId="7" fillId="3" borderId="14" xfId="13" applyNumberFormat="1" applyFont="1" applyFill="1" applyBorder="1" applyAlignment="1" applyProtection="1">
      <alignment horizontal="right" indent="1"/>
    </xf>
    <xf numFmtId="165" fontId="7" fillId="2" borderId="6" xfId="11" applyNumberFormat="1" applyFont="1" applyFill="1" applyBorder="1" applyAlignment="1" applyProtection="1">
      <alignment horizontal="right" indent="1"/>
    </xf>
    <xf numFmtId="173" fontId="1" fillId="2" borderId="6" xfId="19" applyFont="1" applyFill="1" applyBorder="1" applyAlignment="1">
      <alignment horizontal="right" indent="1"/>
    </xf>
    <xf numFmtId="165" fontId="1" fillId="2" borderId="6" xfId="11" applyNumberFormat="1" applyFont="1" applyFill="1" applyBorder="1" applyAlignment="1" applyProtection="1">
      <alignment horizontal="right" indent="1"/>
    </xf>
    <xf numFmtId="165" fontId="1" fillId="2" borderId="12" xfId="11" applyNumberFormat="1" applyFont="1" applyFill="1" applyBorder="1" applyAlignment="1" applyProtection="1">
      <alignment horizontal="right" indent="1"/>
    </xf>
    <xf numFmtId="165" fontId="7" fillId="2" borderId="7" xfId="11" applyNumberFormat="1" applyFont="1" applyFill="1" applyBorder="1" applyAlignment="1" applyProtection="1">
      <alignment horizontal="right" indent="1"/>
    </xf>
    <xf numFmtId="173" fontId="1" fillId="2" borderId="7" xfId="19" applyFont="1" applyFill="1" applyBorder="1" applyAlignment="1">
      <alignment horizontal="right" indent="1"/>
    </xf>
    <xf numFmtId="165" fontId="1" fillId="2" borderId="7" xfId="11" applyNumberFormat="1" applyFont="1" applyFill="1" applyBorder="1" applyAlignment="1" applyProtection="1">
      <alignment horizontal="right" indent="1"/>
    </xf>
    <xf numFmtId="165" fontId="1" fillId="2" borderId="13" xfId="11" applyNumberFormat="1" applyFont="1" applyFill="1" applyBorder="1" applyAlignment="1" applyProtection="1">
      <alignment horizontal="right" indent="1"/>
    </xf>
    <xf numFmtId="165" fontId="7" fillId="3" borderId="15" xfId="13" applyNumberFormat="1" applyFont="1" applyFill="1" applyBorder="1" applyAlignment="1" applyProtection="1">
      <alignment horizontal="right" indent="1"/>
    </xf>
    <xf numFmtId="10" fontId="1" fillId="2" borderId="6" xfId="19" applyNumberFormat="1" applyFont="1" applyFill="1" applyBorder="1" applyAlignment="1">
      <alignment horizontal="right" indent="1"/>
    </xf>
    <xf numFmtId="10" fontId="1" fillId="2" borderId="12" xfId="19" applyNumberFormat="1" applyFont="1" applyFill="1" applyBorder="1" applyAlignment="1">
      <alignment horizontal="right" indent="1"/>
    </xf>
    <xf numFmtId="172" fontId="1" fillId="2" borderId="7" xfId="0" applyNumberFormat="1" applyFont="1" applyFill="1" applyBorder="1" applyAlignment="1" applyProtection="1">
      <alignment horizontal="right" indent="1"/>
    </xf>
    <xf numFmtId="10" fontId="1" fillId="2" borderId="7" xfId="0" applyNumberFormat="1" applyFont="1" applyFill="1" applyBorder="1" applyAlignment="1" applyProtection="1">
      <alignment horizontal="right" indent="1"/>
    </xf>
    <xf numFmtId="10" fontId="1" fillId="2" borderId="13" xfId="19" applyNumberFormat="1" applyFont="1" applyFill="1" applyBorder="1" applyAlignment="1">
      <alignment horizontal="right" indent="1"/>
    </xf>
    <xf numFmtId="10" fontId="1" fillId="2" borderId="7" xfId="19" applyNumberFormat="1" applyFont="1" applyFill="1" applyBorder="1" applyAlignment="1">
      <alignment horizontal="right" indent="1"/>
    </xf>
    <xf numFmtId="167" fontId="1" fillId="2" borderId="7" xfId="18" applyNumberFormat="1" applyFont="1" applyFill="1" applyBorder="1" applyAlignment="1">
      <alignment horizontal="right" indent="1"/>
    </xf>
    <xf numFmtId="0" fontId="1" fillId="2" borderId="7" xfId="13" applyFont="1" applyFill="1" applyBorder="1" applyAlignment="1" applyProtection="1">
      <alignment horizontal="right" indent="1"/>
    </xf>
    <xf numFmtId="0" fontId="5" fillId="2" borderId="0" xfId="7" applyFont="1" applyFill="1" applyAlignment="1">
      <alignment horizontal="right"/>
    </xf>
    <xf numFmtId="0" fontId="1" fillId="2" borderId="0" xfId="7" applyFill="1" applyAlignment="1">
      <alignment horizontal="right"/>
    </xf>
    <xf numFmtId="0" fontId="6" fillId="2" borderId="0" xfId="7" quotePrefix="1" applyFont="1" applyFill="1" applyAlignment="1">
      <alignment horizontal="right"/>
    </xf>
    <xf numFmtId="0" fontId="1" fillId="2" borderId="0" xfId="13" applyFont="1" applyFill="1" applyAlignment="1" applyProtection="1">
      <alignment horizontal="right"/>
    </xf>
    <xf numFmtId="0" fontId="1" fillId="2" borderId="0" xfId="13" applyFont="1" applyFill="1" applyAlignment="1">
      <alignment horizontal="right"/>
    </xf>
    <xf numFmtId="165" fontId="1" fillId="2" borderId="0" xfId="13" applyNumberFormat="1" applyFont="1" applyFill="1" applyAlignment="1" applyProtection="1">
      <alignment horizontal="right"/>
    </xf>
    <xf numFmtId="0" fontId="1" fillId="2" borderId="8" xfId="7" applyFont="1" applyFill="1" applyBorder="1" applyAlignment="1">
      <alignment horizontal="right"/>
    </xf>
    <xf numFmtId="0" fontId="1" fillId="2" borderId="8" xfId="7" applyFill="1" applyBorder="1" applyAlignment="1">
      <alignment horizontal="right"/>
    </xf>
    <xf numFmtId="3" fontId="0" fillId="2" borderId="7" xfId="0" applyNumberFormat="1" applyBorder="1" applyAlignment="1">
      <alignment horizontal="right" indent="1"/>
    </xf>
    <xf numFmtId="3" fontId="7" fillId="3" borderId="7" xfId="0" applyNumberFormat="1" applyFont="1" applyFill="1" applyBorder="1" applyAlignment="1">
      <alignment horizontal="right" indent="1"/>
    </xf>
    <xf numFmtId="3" fontId="7" fillId="3" borderId="13" xfId="0" applyNumberFormat="1" applyFont="1" applyFill="1" applyBorder="1" applyAlignment="1">
      <alignment horizontal="right" indent="1"/>
    </xf>
    <xf numFmtId="181" fontId="0" fillId="2" borderId="12" xfId="0" applyNumberFormat="1" applyBorder="1"/>
    <xf numFmtId="181" fontId="0" fillId="2" borderId="13" xfId="0" applyNumberFormat="1" applyBorder="1"/>
    <xf numFmtId="181" fontId="0" fillId="2" borderId="15" xfId="0" applyNumberFormat="1" applyBorder="1"/>
    <xf numFmtId="164" fontId="7" fillId="2" borderId="15" xfId="0" applyNumberFormat="1" applyFont="1" applyFill="1" applyBorder="1" applyAlignment="1" applyProtection="1">
      <alignment horizontal="right"/>
    </xf>
    <xf numFmtId="4" fontId="7" fillId="0" borderId="6" xfId="0" applyNumberFormat="1" applyFont="1" applyFill="1" applyBorder="1" applyAlignment="1">
      <alignment horizontal="right" indent="1"/>
    </xf>
    <xf numFmtId="4" fontId="7" fillId="0" borderId="7" xfId="0" applyNumberFormat="1" applyFont="1" applyFill="1" applyBorder="1" applyAlignment="1">
      <alignment horizontal="right" indent="1"/>
    </xf>
    <xf numFmtId="164" fontId="7" fillId="2" borderId="7" xfId="0" applyNumberFormat="1" applyFont="1" applyFill="1" applyBorder="1" applyAlignment="1" applyProtection="1">
      <alignment horizontal="right" indent="1"/>
    </xf>
    <xf numFmtId="0" fontId="0" fillId="2" borderId="59" xfId="0" applyNumberFormat="1" applyBorder="1" applyAlignment="1">
      <alignment horizontal="right" indent="1"/>
    </xf>
    <xf numFmtId="0" fontId="32" fillId="2" borderId="60" xfId="0" applyNumberFormat="1" applyFont="1" applyBorder="1" applyAlignment="1">
      <alignment horizontal="right" indent="1"/>
    </xf>
    <xf numFmtId="0" fontId="7" fillId="2" borderId="60" xfId="0" applyNumberFormat="1" applyFont="1" applyBorder="1" applyAlignment="1">
      <alignment horizontal="right" indent="1"/>
    </xf>
    <xf numFmtId="175" fontId="0" fillId="2" borderId="6" xfId="0" applyNumberFormat="1" applyBorder="1" applyAlignment="1">
      <alignment horizontal="right" indent="1"/>
    </xf>
    <xf numFmtId="175" fontId="0" fillId="2" borderId="12" xfId="0" applyNumberFormat="1" applyBorder="1" applyAlignment="1">
      <alignment horizontal="right" indent="1"/>
    </xf>
    <xf numFmtId="175" fontId="0" fillId="2" borderId="7" xfId="0" applyNumberFormat="1" applyBorder="1" applyAlignment="1">
      <alignment horizontal="right" indent="1"/>
    </xf>
    <xf numFmtId="175" fontId="0" fillId="2" borderId="13" xfId="0" applyNumberFormat="1" applyBorder="1" applyAlignment="1">
      <alignment horizontal="right" indent="1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0" xfId="0" applyBorder="1" applyAlignment="1">
      <alignment horizontal="center"/>
    </xf>
    <xf numFmtId="0" fontId="0" fillId="2" borderId="8" xfId="0" applyBorder="1" applyAlignment="1">
      <alignment horizontal="left"/>
    </xf>
    <xf numFmtId="0" fontId="0" fillId="3" borderId="1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" fillId="3" borderId="9" xfId="13" applyFont="1" applyFill="1" applyBorder="1" applyAlignment="1" applyProtection="1">
      <alignment horizontal="center" vertical="center"/>
    </xf>
    <xf numFmtId="181" fontId="7" fillId="3" borderId="11" xfId="0" applyNumberFormat="1" applyFont="1" applyFill="1" applyBorder="1" applyAlignment="1" applyProtection="1">
      <alignment horizontal="right" indent="1"/>
    </xf>
    <xf numFmtId="180" fontId="7" fillId="3" borderId="11" xfId="0" applyNumberFormat="1" applyFont="1" applyFill="1" applyBorder="1" applyAlignment="1" applyProtection="1">
      <alignment horizontal="right" vertical="center"/>
    </xf>
    <xf numFmtId="0" fontId="7" fillId="3" borderId="9" xfId="13" applyFont="1" applyFill="1" applyBorder="1" applyAlignment="1" applyProtection="1">
      <alignment horizontal="left" vertical="center" indent="1"/>
    </xf>
    <xf numFmtId="4" fontId="0" fillId="2" borderId="62" xfId="0" applyNumberFormat="1" applyBorder="1" applyAlignment="1">
      <alignment horizontal="right" indent="1"/>
    </xf>
    <xf numFmtId="4" fontId="0" fillId="2" borderId="63" xfId="0" applyNumberFormat="1" applyBorder="1" applyAlignment="1">
      <alignment horizontal="right" indent="1"/>
    </xf>
    <xf numFmtId="4" fontId="32" fillId="2" borderId="64" xfId="0" applyNumberFormat="1" applyFont="1" applyBorder="1" applyAlignment="1">
      <alignment horizontal="right" indent="1"/>
    </xf>
    <xf numFmtId="4" fontId="7" fillId="2" borderId="64" xfId="0" applyNumberFormat="1" applyFont="1" applyBorder="1" applyAlignment="1">
      <alignment horizontal="right" indent="1"/>
    </xf>
    <xf numFmtId="0" fontId="1" fillId="3" borderId="61" xfId="0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31" fillId="0" borderId="28" xfId="0" applyFont="1" applyFill="1" applyBorder="1"/>
    <xf numFmtId="0" fontId="1" fillId="2" borderId="3" xfId="0" applyFont="1" applyBorder="1" applyAlignment="1">
      <alignment horizontal="left"/>
    </xf>
    <xf numFmtId="0" fontId="1" fillId="2" borderId="4" xfId="0" applyFont="1" applyBorder="1" applyAlignment="1">
      <alignment horizontal="left"/>
    </xf>
    <xf numFmtId="0" fontId="1" fillId="2" borderId="3" xfId="13" applyFont="1" applyFill="1" applyBorder="1" applyAlignment="1" applyProtection="1">
      <alignment horizontal="right" vertical="center" wrapText="1" indent="1"/>
    </xf>
    <xf numFmtId="0" fontId="1" fillId="2" borderId="4" xfId="13" applyFont="1" applyFill="1" applyBorder="1" applyAlignment="1" applyProtection="1">
      <alignment horizontal="right" vertical="center" wrapText="1" indent="1"/>
    </xf>
    <xf numFmtId="0" fontId="1" fillId="2" borderId="4" xfId="13" applyFont="1" applyFill="1" applyBorder="1" applyAlignment="1" applyProtection="1">
      <alignment horizontal="right" indent="1"/>
    </xf>
    <xf numFmtId="0" fontId="1" fillId="2" borderId="5" xfId="13" applyFont="1" applyFill="1" applyBorder="1" applyAlignment="1" applyProtection="1">
      <alignment horizontal="right" indent="1"/>
    </xf>
    <xf numFmtId="175" fontId="23" fillId="3" borderId="17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 applyProtection="1">
      <alignment horizontal="right" indent="1"/>
    </xf>
    <xf numFmtId="0" fontId="0" fillId="2" borderId="26" xfId="0" applyBorder="1"/>
    <xf numFmtId="175" fontId="23" fillId="3" borderId="38" xfId="0" applyNumberFormat="1" applyFont="1" applyFill="1" applyBorder="1" applyAlignment="1">
      <alignment horizontal="center" vertical="center" wrapText="1"/>
    </xf>
    <xf numFmtId="0" fontId="7" fillId="3" borderId="9" xfId="13" applyFont="1" applyFill="1" applyBorder="1" applyAlignment="1" applyProtection="1">
      <alignment horizontal="left" vertical="center"/>
    </xf>
    <xf numFmtId="0" fontId="7" fillId="3" borderId="9" xfId="13" applyFont="1" applyFill="1" applyBorder="1" applyAlignment="1" applyProtection="1">
      <alignment horizontal="right" vertical="center"/>
    </xf>
    <xf numFmtId="0" fontId="34" fillId="2" borderId="0" xfId="0" applyFont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21" applyFont="1" applyFill="1" applyAlignment="1">
      <alignment horizontal="center"/>
    </xf>
    <xf numFmtId="0" fontId="6" fillId="2" borderId="0" xfId="21" applyFont="1" applyFill="1" applyAlignment="1">
      <alignment horizontal="center" vertical="center"/>
    </xf>
    <xf numFmtId="0" fontId="0" fillId="3" borderId="45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5" fillId="2" borderId="0" xfId="21" applyFont="1" applyFill="1" applyBorder="1" applyAlignment="1">
      <alignment horizontal="center"/>
    </xf>
    <xf numFmtId="0" fontId="4" fillId="2" borderId="0" xfId="21" applyFont="1" applyFill="1" applyAlignment="1">
      <alignment horizontal="left" indent="1"/>
    </xf>
    <xf numFmtId="0" fontId="9" fillId="2" borderId="8" xfId="13" applyFont="1" applyFill="1" applyBorder="1" applyAlignment="1">
      <alignment horizontal="left"/>
    </xf>
    <xf numFmtId="0" fontId="4" fillId="2" borderId="8" xfId="13" applyFont="1" applyFill="1" applyBorder="1" applyAlignment="1" applyProtection="1">
      <alignment horizontal="left"/>
    </xf>
    <xf numFmtId="0" fontId="4" fillId="2" borderId="0" xfId="13" applyFont="1" applyFill="1" applyBorder="1" applyAlignment="1" applyProtection="1">
      <alignment horizontal="left" indent="1"/>
    </xf>
    <xf numFmtId="0" fontId="0" fillId="2" borderId="0" xfId="21" applyFont="1" applyFill="1" applyAlignment="1">
      <alignment horizontal="left"/>
    </xf>
    <xf numFmtId="0" fontId="4" fillId="2" borderId="0" xfId="21" applyFont="1" applyFill="1" applyAlignment="1">
      <alignment horizontal="left"/>
    </xf>
    <xf numFmtId="0" fontId="0" fillId="2" borderId="0" xfId="21" applyFont="1" applyFill="1" applyAlignment="1">
      <alignment horizontal="left" indent="1"/>
    </xf>
    <xf numFmtId="0" fontId="6" fillId="2" borderId="0" xfId="21" applyFont="1" applyFill="1" applyAlignment="1">
      <alignment horizontal="center" vertical="center" wrapText="1"/>
    </xf>
    <xf numFmtId="0" fontId="6" fillId="2" borderId="0" xfId="21" quotePrefix="1" applyFont="1" applyFill="1" applyAlignment="1">
      <alignment horizontal="center" vertical="center" wrapText="1"/>
    </xf>
    <xf numFmtId="0" fontId="4" fillId="3" borderId="3" xfId="13" applyFont="1" applyFill="1" applyBorder="1" applyAlignment="1" applyProtection="1">
      <alignment horizontal="center" vertical="center" wrapText="1"/>
    </xf>
    <xf numFmtId="0" fontId="4" fillId="3" borderId="5" xfId="13" applyFont="1" applyFill="1" applyBorder="1" applyAlignment="1" applyProtection="1">
      <alignment horizontal="center" vertical="center" wrapText="1"/>
    </xf>
    <xf numFmtId="0" fontId="4" fillId="3" borderId="6" xfId="13" applyFont="1" applyFill="1" applyBorder="1" applyAlignment="1" applyProtection="1">
      <alignment horizontal="center" vertical="center" wrapText="1"/>
    </xf>
    <xf numFmtId="0" fontId="4" fillId="3" borderId="14" xfId="13" applyFont="1" applyFill="1" applyBorder="1" applyAlignment="1" applyProtection="1">
      <alignment horizontal="center" vertical="center" wrapText="1"/>
    </xf>
    <xf numFmtId="0" fontId="7" fillId="3" borderId="12" xfId="13" applyFont="1" applyFill="1" applyBorder="1" applyAlignment="1" applyProtection="1">
      <alignment horizontal="center" vertical="center" wrapText="1"/>
    </xf>
    <xf numFmtId="0" fontId="7" fillId="3" borderId="15" xfId="13" applyFont="1" applyFill="1" applyBorder="1" applyAlignment="1" applyProtection="1">
      <alignment horizontal="center" vertical="center" wrapText="1"/>
    </xf>
    <xf numFmtId="0" fontId="4" fillId="3" borderId="24" xfId="13" applyFont="1" applyFill="1" applyBorder="1" applyAlignment="1" applyProtection="1">
      <alignment horizontal="center" vertical="center" wrapText="1"/>
    </xf>
    <xf numFmtId="0" fontId="6" fillId="2" borderId="0" xfId="21" quotePrefix="1" applyFont="1" applyFill="1" applyAlignment="1">
      <alignment horizontal="center" vertical="center"/>
    </xf>
    <xf numFmtId="0" fontId="4" fillId="3" borderId="4" xfId="13" applyFont="1" applyFill="1" applyBorder="1" applyAlignment="1" applyProtection="1">
      <alignment horizontal="center" vertical="center" wrapText="1"/>
    </xf>
    <xf numFmtId="0" fontId="4" fillId="3" borderId="23" xfId="13" applyFont="1" applyFill="1" applyBorder="1" applyAlignment="1" applyProtection="1">
      <alignment horizontal="center" vertical="center" wrapText="1"/>
    </xf>
    <xf numFmtId="0" fontId="4" fillId="3" borderId="44" xfId="13" applyFont="1" applyFill="1" applyBorder="1" applyAlignment="1" applyProtection="1">
      <alignment horizontal="center" vertical="center" wrapText="1"/>
    </xf>
    <xf numFmtId="0" fontId="4" fillId="3" borderId="45" xfId="13" applyFont="1" applyFill="1" applyBorder="1" applyAlignment="1" applyProtection="1">
      <alignment horizontal="center" vertical="center" wrapText="1"/>
    </xf>
    <xf numFmtId="0" fontId="4" fillId="3" borderId="22" xfId="13" applyFont="1" applyFill="1" applyBorder="1" applyAlignment="1" applyProtection="1">
      <alignment horizontal="center" vertical="center" wrapText="1"/>
    </xf>
    <xf numFmtId="0" fontId="4" fillId="3" borderId="15" xfId="13" applyFont="1" applyFill="1" applyBorder="1" applyAlignment="1" applyProtection="1">
      <alignment horizontal="center" vertical="center" wrapText="1"/>
    </xf>
    <xf numFmtId="0" fontId="4" fillId="2" borderId="8" xfId="13" applyFont="1" applyFill="1" applyBorder="1" applyAlignment="1">
      <alignment horizontal="left" vertical="center" wrapText="1"/>
    </xf>
    <xf numFmtId="0" fontId="4" fillId="3" borderId="12" xfId="13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quotePrefix="1" applyFont="1" applyFill="1" applyAlignment="1">
      <alignment horizontal="center" vertical="center"/>
    </xf>
    <xf numFmtId="0" fontId="1" fillId="3" borderId="3" xfId="13" applyFont="1" applyFill="1" applyBorder="1" applyAlignment="1" applyProtection="1">
      <alignment horizontal="center" vertical="center" wrapText="1"/>
    </xf>
    <xf numFmtId="0" fontId="1" fillId="3" borderId="5" xfId="13" applyFont="1" applyFill="1" applyBorder="1" applyAlignment="1" applyProtection="1">
      <alignment horizontal="center" vertical="center" wrapText="1"/>
    </xf>
    <xf numFmtId="0" fontId="1" fillId="2" borderId="8" xfId="13" applyFont="1" applyFill="1" applyBorder="1" applyAlignment="1">
      <alignment horizontal="left" vertical="center" wrapText="1"/>
    </xf>
    <xf numFmtId="0" fontId="1" fillId="3" borderId="23" xfId="13" applyFont="1" applyFill="1" applyBorder="1" applyAlignment="1" applyProtection="1">
      <alignment horizontal="center" vertical="center" wrapText="1"/>
    </xf>
    <xf numFmtId="0" fontId="1" fillId="3" borderId="44" xfId="13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/>
    </xf>
    <xf numFmtId="0" fontId="1" fillId="3" borderId="26" xfId="13" applyFont="1" applyFill="1" applyBorder="1" applyAlignment="1" applyProtection="1">
      <alignment horizontal="center" vertical="center" wrapText="1"/>
    </xf>
    <xf numFmtId="0" fontId="1" fillId="3" borderId="28" xfId="13" applyFont="1" applyFill="1" applyBorder="1" applyAlignment="1" applyProtection="1">
      <alignment horizontal="center" vertical="center" wrapText="1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1" fillId="2" borderId="8" xfId="13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0" fontId="6" fillId="2" borderId="0" xfId="0" quotePrefix="1" applyFont="1" applyFill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3" borderId="6" xfId="13" applyFont="1" applyFill="1" applyBorder="1" applyAlignment="1" applyProtection="1">
      <alignment horizontal="center" vertical="center" wrapText="1"/>
    </xf>
    <xf numFmtId="0" fontId="1" fillId="3" borderId="14" xfId="13" applyFont="1" applyFill="1" applyBorder="1" applyAlignment="1" applyProtection="1">
      <alignment horizontal="center" vertical="center" wrapText="1"/>
    </xf>
    <xf numFmtId="0" fontId="1" fillId="3" borderId="12" xfId="13" applyFont="1" applyFill="1" applyBorder="1" applyAlignment="1" applyProtection="1">
      <alignment horizontal="center" vertical="center" wrapText="1"/>
    </xf>
    <xf numFmtId="0" fontId="1" fillId="3" borderId="15" xfId="13" applyFont="1" applyFill="1" applyBorder="1" applyAlignment="1" applyProtection="1">
      <alignment horizontal="center" vertical="center" wrapText="1"/>
    </xf>
    <xf numFmtId="0" fontId="1" fillId="2" borderId="8" xfId="13" applyFont="1" applyFill="1" applyBorder="1" applyAlignment="1" applyProtection="1">
      <alignment horizontal="left"/>
    </xf>
    <xf numFmtId="0" fontId="6" fillId="2" borderId="0" xfId="0" applyFont="1" applyFill="1" applyAlignment="1">
      <alignment horizontal="center" wrapText="1"/>
    </xf>
    <xf numFmtId="0" fontId="7" fillId="2" borderId="0" xfId="13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7" applyFont="1" applyFill="1" applyAlignment="1">
      <alignment horizontal="center"/>
    </xf>
    <xf numFmtId="0" fontId="6" fillId="2" borderId="0" xfId="7" applyFont="1" applyFill="1" applyAlignment="1">
      <alignment horizontal="center" vertical="center"/>
    </xf>
    <xf numFmtId="0" fontId="1" fillId="2" borderId="2" xfId="7" applyFill="1" applyBorder="1" applyAlignment="1">
      <alignment horizontal="right"/>
    </xf>
    <xf numFmtId="0" fontId="7" fillId="3" borderId="6" xfId="13" applyFont="1" applyFill="1" applyBorder="1" applyAlignment="1" applyProtection="1">
      <alignment horizontal="center" vertical="center" wrapText="1"/>
    </xf>
    <xf numFmtId="0" fontId="7" fillId="3" borderId="14" xfId="13" applyFont="1" applyFill="1" applyBorder="1" applyAlignment="1" applyProtection="1">
      <alignment horizontal="center" vertical="center" wrapText="1"/>
    </xf>
    <xf numFmtId="0" fontId="1" fillId="3" borderId="45" xfId="13" applyFont="1" applyFill="1" applyBorder="1" applyAlignment="1" applyProtection="1">
      <alignment horizontal="center" vertical="center" wrapText="1"/>
    </xf>
    <xf numFmtId="0" fontId="6" fillId="2" borderId="0" xfId="7" applyFont="1" applyFill="1" applyAlignment="1">
      <alignment horizontal="center"/>
    </xf>
    <xf numFmtId="0" fontId="1" fillId="3" borderId="8" xfId="13" applyFont="1" applyFill="1" applyBorder="1" applyAlignment="1" applyProtection="1">
      <alignment horizontal="center" vertical="center" wrapText="1"/>
    </xf>
    <xf numFmtId="0" fontId="6" fillId="2" borderId="0" xfId="7" applyFont="1" applyFill="1" applyAlignment="1">
      <alignment horizontal="center" wrapText="1"/>
    </xf>
    <xf numFmtId="0" fontId="9" fillId="2" borderId="0" xfId="7" applyFont="1" applyFill="1" applyAlignment="1">
      <alignment horizontal="left"/>
    </xf>
    <xf numFmtId="0" fontId="1" fillId="2" borderId="0" xfId="7" applyFont="1" applyFill="1" applyAlignment="1">
      <alignment horizontal="left"/>
    </xf>
    <xf numFmtId="0" fontId="9" fillId="2" borderId="8" xfId="13" applyFont="1" applyFill="1" applyBorder="1" applyAlignment="1" applyProtection="1">
      <alignment horizontal="left"/>
    </xf>
    <xf numFmtId="0" fontId="6" fillId="2" borderId="0" xfId="7" applyFont="1" applyFill="1" applyAlignment="1">
      <alignment horizontal="center" vertical="center" wrapText="1"/>
    </xf>
    <xf numFmtId="0" fontId="6" fillId="2" borderId="0" xfId="7" quotePrefix="1" applyFont="1" applyFill="1" applyAlignment="1">
      <alignment horizontal="center" vertical="center" wrapText="1"/>
    </xf>
    <xf numFmtId="0" fontId="5" fillId="2" borderId="0" xfId="18" applyFont="1" applyFill="1" applyBorder="1" applyAlignment="1">
      <alignment horizontal="center"/>
    </xf>
    <xf numFmtId="0" fontId="6" fillId="2" borderId="0" xfId="18" applyFont="1" applyFill="1" applyBorder="1" applyAlignment="1">
      <alignment horizontal="center" vertical="center"/>
    </xf>
    <xf numFmtId="0" fontId="5" fillId="0" borderId="0" xfId="18" applyFont="1" applyAlignment="1">
      <alignment horizontal="center"/>
    </xf>
    <xf numFmtId="37" fontId="6" fillId="0" borderId="0" xfId="8" applyFont="1" applyFill="1" applyAlignment="1">
      <alignment horizontal="center" vertical="center"/>
    </xf>
    <xf numFmtId="0" fontId="1" fillId="3" borderId="3" xfId="8" applyNumberFormat="1" applyFont="1" applyFill="1" applyBorder="1" applyAlignment="1">
      <alignment horizontal="center" vertical="center"/>
    </xf>
    <xf numFmtId="37" fontId="3" fillId="3" borderId="4" xfId="8" applyFont="1" applyFill="1" applyBorder="1" applyAlignment="1">
      <alignment horizontal="center" vertical="center"/>
    </xf>
    <xf numFmtId="37" fontId="3" fillId="3" borderId="5" xfId="8" applyFont="1" applyFill="1" applyBorder="1" applyAlignment="1">
      <alignment horizontal="center" vertical="center"/>
    </xf>
    <xf numFmtId="37" fontId="1" fillId="3" borderId="46" xfId="8" applyFont="1" applyFill="1" applyBorder="1" applyAlignment="1">
      <alignment horizontal="center" vertical="center"/>
    </xf>
    <xf numFmtId="37" fontId="1" fillId="3" borderId="48" xfId="8" applyFont="1" applyFill="1" applyBorder="1" applyAlignment="1">
      <alignment horizontal="center" vertical="center"/>
    </xf>
    <xf numFmtId="37" fontId="1" fillId="3" borderId="47" xfId="8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26" fillId="2" borderId="8" xfId="13" applyFont="1" applyFill="1" applyBorder="1" applyAlignment="1" applyProtection="1">
      <alignment horizontal="left"/>
    </xf>
    <xf numFmtId="0" fontId="25" fillId="2" borderId="8" xfId="13" applyFont="1" applyFill="1" applyBorder="1" applyAlignment="1" applyProtection="1">
      <alignment horizontal="left"/>
    </xf>
    <xf numFmtId="0" fontId="7" fillId="2" borderId="0" xfId="13" applyFont="1" applyFill="1" applyBorder="1" applyAlignment="1">
      <alignment horizontal="left"/>
    </xf>
    <xf numFmtId="0" fontId="1" fillId="2" borderId="0" xfId="13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Alignment="1">
      <alignment horizontal="left"/>
    </xf>
    <xf numFmtId="0" fontId="6" fillId="2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6" fillId="2" borderId="0" xfId="0" applyFont="1" applyAlignment="1">
      <alignment horizontal="center"/>
    </xf>
    <xf numFmtId="0" fontId="0" fillId="2" borderId="8" xfId="0" applyFill="1" applyBorder="1" applyAlignment="1">
      <alignment horizontal="left"/>
    </xf>
    <xf numFmtId="0" fontId="1" fillId="3" borderId="57" xfId="13" applyFont="1" applyFill="1" applyBorder="1" applyAlignment="1" applyProtection="1">
      <alignment horizontal="center" vertical="center" wrapText="1"/>
    </xf>
    <xf numFmtId="0" fontId="1" fillId="3" borderId="4" xfId="13" applyFont="1" applyFill="1" applyBorder="1" applyAlignment="1" applyProtection="1">
      <alignment horizontal="center" vertical="center" wrapText="1"/>
    </xf>
    <xf numFmtId="0" fontId="1" fillId="3" borderId="7" xfId="13" applyFont="1" applyFill="1" applyBorder="1" applyAlignment="1" applyProtection="1">
      <alignment horizontal="center" vertical="center" wrapText="1"/>
    </xf>
    <xf numFmtId="0" fontId="7" fillId="3" borderId="13" xfId="13" applyFont="1" applyFill="1" applyBorder="1" applyAlignment="1" applyProtection="1">
      <alignment horizontal="center" vertical="center" wrapText="1"/>
    </xf>
    <xf numFmtId="0" fontId="0" fillId="2" borderId="2" xfId="0" applyBorder="1" applyAlignment="1">
      <alignment wrapText="1"/>
    </xf>
    <xf numFmtId="0" fontId="0" fillId="2" borderId="0" xfId="0" applyNumberFormat="1" applyBorder="1" applyAlignment="1">
      <alignment horizontal="left" wrapText="1"/>
    </xf>
    <xf numFmtId="0" fontId="1" fillId="3" borderId="13" xfId="13" applyFont="1" applyFill="1" applyBorder="1" applyAlignment="1" applyProtection="1">
      <alignment horizontal="center" vertical="center" wrapText="1"/>
    </xf>
    <xf numFmtId="0" fontId="27" fillId="5" borderId="0" xfId="14" applyFont="1" applyFill="1" applyBorder="1" applyAlignment="1">
      <alignment horizontal="left" wrapText="1"/>
    </xf>
    <xf numFmtId="0" fontId="24" fillId="2" borderId="0" xfId="0" applyFont="1" applyAlignment="1">
      <alignment horizontal="left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8" fillId="4" borderId="3" xfId="14" applyFont="1" applyFill="1" applyBorder="1" applyAlignment="1">
      <alignment horizontal="center" vertical="center" wrapText="1"/>
    </xf>
    <xf numFmtId="0" fontId="8" fillId="4" borderId="5" xfId="14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0" fillId="2" borderId="34" xfId="0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0" fillId="2" borderId="33" xfId="0" applyBorder="1" applyAlignment="1">
      <alignment horizontal="center" vertical="center" wrapText="1"/>
    </xf>
    <xf numFmtId="0" fontId="5" fillId="2" borderId="0" xfId="0" applyFont="1" applyAlignment="1">
      <alignment horizontal="center"/>
    </xf>
    <xf numFmtId="0" fontId="6" fillId="6" borderId="0" xfId="0" applyFont="1" applyFill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2" borderId="45" xfId="0" applyBorder="1" applyAlignment="1">
      <alignment horizontal="center" vertical="center" wrapText="1"/>
    </xf>
    <xf numFmtId="0" fontId="0" fillId="2" borderId="37" xfId="0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6" fillId="2" borderId="0" xfId="0" applyFont="1" applyBorder="1" applyAlignment="1">
      <alignment horizontal="center"/>
    </xf>
    <xf numFmtId="0" fontId="7" fillId="2" borderId="2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5" xfId="0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0" fillId="2" borderId="3" xfId="0" applyBorder="1" applyAlignment="1">
      <alignment horizontal="center" vertical="center" wrapText="1"/>
    </xf>
    <xf numFmtId="0" fontId="28" fillId="6" borderId="0" xfId="0" applyFont="1" applyFill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2" borderId="39" xfId="0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4" fillId="6" borderId="4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45" xfId="16" applyFont="1" applyFill="1" applyBorder="1" applyAlignment="1">
      <alignment horizontal="center" vertical="center"/>
    </xf>
    <xf numFmtId="0" fontId="1" fillId="2" borderId="37" xfId="16" applyFont="1" applyFill="1" applyBorder="1" applyAlignment="1">
      <alignment horizontal="center" vertical="center"/>
    </xf>
    <xf numFmtId="0" fontId="0" fillId="6" borderId="0" xfId="0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2" borderId="33" xfId="16" applyFont="1" applyFill="1" applyBorder="1" applyAlignment="1">
      <alignment horizontal="center" vertical="center"/>
    </xf>
    <xf numFmtId="0" fontId="4" fillId="2" borderId="34" xfId="16" applyFont="1" applyFill="1" applyBorder="1" applyAlignment="1">
      <alignment horizontal="center" vertical="center"/>
    </xf>
    <xf numFmtId="0" fontId="1" fillId="2" borderId="4" xfId="16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34" xfId="16" applyFont="1" applyFill="1" applyBorder="1" applyAlignment="1">
      <alignment horizontal="center" vertical="center"/>
    </xf>
    <xf numFmtId="0" fontId="0" fillId="6" borderId="37" xfId="16" applyFont="1" applyFill="1" applyBorder="1" applyAlignment="1">
      <alignment horizontal="center" vertical="center"/>
    </xf>
    <xf numFmtId="0" fontId="1" fillId="6" borderId="37" xfId="16" applyFont="1" applyFill="1" applyBorder="1" applyAlignment="1">
      <alignment horizontal="center" vertical="center"/>
    </xf>
    <xf numFmtId="0" fontId="1" fillId="2" borderId="38" xfId="16" applyFont="1" applyFill="1" applyBorder="1" applyAlignment="1">
      <alignment horizontal="center" vertical="center"/>
    </xf>
    <xf numFmtId="0" fontId="4" fillId="2" borderId="45" xfId="17" applyFont="1" applyFill="1" applyBorder="1" applyAlignment="1">
      <alignment horizontal="center" vertical="center"/>
    </xf>
    <xf numFmtId="0" fontId="4" fillId="2" borderId="37" xfId="17" applyFont="1" applyFill="1" applyBorder="1" applyAlignment="1">
      <alignment horizontal="center" vertical="center"/>
    </xf>
    <xf numFmtId="0" fontId="1" fillId="2" borderId="37" xfId="17" applyFont="1" applyFill="1" applyBorder="1" applyAlignment="1">
      <alignment horizontal="center" vertical="center"/>
    </xf>
    <xf numFmtId="0" fontId="4" fillId="2" borderId="38" xfId="17" applyFont="1" applyFill="1" applyBorder="1" applyAlignment="1">
      <alignment horizontal="center" vertical="center"/>
    </xf>
    <xf numFmtId="0" fontId="4" fillId="2" borderId="34" xfId="17" applyFont="1" applyFill="1" applyBorder="1" applyAlignment="1">
      <alignment horizontal="center" vertical="center"/>
    </xf>
    <xf numFmtId="0" fontId="4" fillId="2" borderId="4" xfId="17" applyFont="1" applyFill="1" applyBorder="1" applyAlignment="1">
      <alignment horizontal="center" vertical="center"/>
    </xf>
    <xf numFmtId="0" fontId="4" fillId="2" borderId="33" xfId="17" applyFont="1" applyFill="1" applyBorder="1" applyAlignment="1">
      <alignment horizontal="center" vertical="center"/>
    </xf>
    <xf numFmtId="0" fontId="4" fillId="6" borderId="34" xfId="17" applyFont="1" applyFill="1" applyBorder="1" applyAlignment="1">
      <alignment horizontal="center" vertical="center"/>
    </xf>
    <xf numFmtId="0" fontId="4" fillId="6" borderId="4" xfId="17" applyFont="1" applyFill="1" applyBorder="1" applyAlignment="1">
      <alignment horizontal="center" vertical="center"/>
    </xf>
    <xf numFmtId="0" fontId="4" fillId="6" borderId="33" xfId="17" applyFont="1" applyFill="1" applyBorder="1" applyAlignment="1">
      <alignment horizontal="center" vertical="center"/>
    </xf>
    <xf numFmtId="0" fontId="4" fillId="2" borderId="34" xfId="17" applyFont="1" applyFill="1" applyBorder="1" applyAlignment="1">
      <alignment horizontal="center" vertical="center" wrapText="1"/>
    </xf>
    <xf numFmtId="0" fontId="4" fillId="2" borderId="4" xfId="17" applyFont="1" applyFill="1" applyBorder="1" applyAlignment="1">
      <alignment horizontal="center" vertical="center" wrapText="1"/>
    </xf>
    <xf numFmtId="0" fontId="4" fillId="2" borderId="33" xfId="17" applyFont="1" applyFill="1" applyBorder="1" applyAlignment="1">
      <alignment horizontal="center" vertical="center" wrapText="1"/>
    </xf>
    <xf numFmtId="0" fontId="7" fillId="2" borderId="22" xfId="0" applyFont="1" applyBorder="1" applyAlignment="1">
      <alignment horizontal="left" indent="1"/>
    </xf>
    <xf numFmtId="0" fontId="7" fillId="2" borderId="34" xfId="0" applyFont="1" applyBorder="1" applyAlignment="1">
      <alignment horizontal="left" inden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left" indent="1"/>
    </xf>
    <xf numFmtId="0" fontId="0" fillId="2" borderId="15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12" xfId="0" applyBorder="1" applyAlignment="1">
      <alignment horizontal="left" indent="1"/>
    </xf>
    <xf numFmtId="0" fontId="0" fillId="2" borderId="3" xfId="0" applyBorder="1" applyAlignment="1">
      <alignment horizontal="left" indent="1"/>
    </xf>
    <xf numFmtId="0" fontId="0" fillId="2" borderId="6" xfId="0" applyBorder="1" applyAlignment="1">
      <alignment horizontal="left" indent="1"/>
    </xf>
    <xf numFmtId="0" fontId="0" fillId="2" borderId="21" xfId="0" applyBorder="1" applyAlignment="1">
      <alignment horizontal="left" indent="1"/>
    </xf>
    <xf numFmtId="0" fontId="0" fillId="2" borderId="37" xfId="0" applyBorder="1" applyAlignment="1">
      <alignment horizontal="left" indent="1"/>
    </xf>
    <xf numFmtId="0" fontId="0" fillId="2" borderId="14" xfId="0" applyBorder="1" applyAlignment="1">
      <alignment horizontal="left" indent="1"/>
    </xf>
    <xf numFmtId="0" fontId="0" fillId="2" borderId="6" xfId="0" applyBorder="1" applyAlignment="1">
      <alignment horizontal="left" vertical="center" indent="1"/>
    </xf>
    <xf numFmtId="0" fontId="0" fillId="2" borderId="7" xfId="0" applyBorder="1" applyAlignment="1">
      <alignment horizontal="left" vertical="center" indent="1"/>
    </xf>
    <xf numFmtId="0" fontId="0" fillId="2" borderId="19" xfId="0" applyBorder="1" applyAlignment="1">
      <alignment horizontal="left" vertical="center" indent="1"/>
    </xf>
    <xf numFmtId="0" fontId="0" fillId="2" borderId="18" xfId="0" applyBorder="1" applyAlignment="1">
      <alignment horizontal="left" indent="1"/>
    </xf>
    <xf numFmtId="0" fontId="0" fillId="2" borderId="33" xfId="0" applyBorder="1" applyAlignment="1">
      <alignment horizontal="left" indent="1"/>
    </xf>
    <xf numFmtId="0" fontId="7" fillId="2" borderId="17" xfId="0" applyFont="1" applyBorder="1" applyAlignment="1">
      <alignment horizontal="left" indent="1"/>
    </xf>
    <xf numFmtId="0" fontId="7" fillId="2" borderId="38" xfId="0" applyFont="1" applyBorder="1" applyAlignment="1">
      <alignment horizontal="left" indent="1"/>
    </xf>
    <xf numFmtId="0" fontId="0" fillId="2" borderId="13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2" borderId="13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15" xfId="0" applyBorder="1" applyAlignment="1">
      <alignment horizontal="center"/>
    </xf>
    <xf numFmtId="0" fontId="0" fillId="2" borderId="2" xfId="0" applyBorder="1" applyAlignment="1">
      <alignment horizontal="center"/>
    </xf>
    <xf numFmtId="0" fontId="9" fillId="2" borderId="8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7" fillId="2" borderId="2" xfId="0" applyFont="1" applyBorder="1" applyAlignment="1">
      <alignment horizontal="center" vertical="center"/>
    </xf>
    <xf numFmtId="0" fontId="0" fillId="2" borderId="3" xfId="0" applyBorder="1" applyAlignment="1">
      <alignment horizontal="left" vertical="center" wrapText="1" indent="1"/>
    </xf>
    <xf numFmtId="0" fontId="0" fillId="2" borderId="4" xfId="0" applyBorder="1" applyAlignment="1">
      <alignment horizontal="left" vertical="center" wrapText="1" indent="1"/>
    </xf>
    <xf numFmtId="0" fontId="0" fillId="2" borderId="33" xfId="0" applyBorder="1" applyAlignment="1">
      <alignment horizontal="left" vertical="center" wrapText="1" indent="1"/>
    </xf>
    <xf numFmtId="0" fontId="0" fillId="2" borderId="34" xfId="0" applyBorder="1" applyAlignment="1">
      <alignment horizontal="left" vertical="center" wrapText="1" indent="1"/>
    </xf>
    <xf numFmtId="0" fontId="0" fillId="2" borderId="5" xfId="0" applyBorder="1" applyAlignment="1">
      <alignment horizontal="left" vertical="center" wrapText="1" indent="1"/>
    </xf>
    <xf numFmtId="0" fontId="4" fillId="2" borderId="8" xfId="0" applyFont="1" applyBorder="1" applyAlignment="1">
      <alignment horizontal="left"/>
    </xf>
    <xf numFmtId="0" fontId="9" fillId="2" borderId="0" xfId="0" applyFont="1" applyAlignment="1">
      <alignment horizontal="left"/>
    </xf>
    <xf numFmtId="0" fontId="6" fillId="2" borderId="0" xfId="0" applyFont="1" applyAlignment="1">
      <alignment horizontal="center" wrapText="1"/>
    </xf>
    <xf numFmtId="0" fontId="0" fillId="2" borderId="8" xfId="0" applyBorder="1" applyAlignment="1">
      <alignment horizontal="left"/>
    </xf>
    <xf numFmtId="0" fontId="4" fillId="2" borderId="0" xfId="0" applyFont="1" applyAlignment="1">
      <alignment horizontal="left"/>
    </xf>
    <xf numFmtId="0" fontId="0" fillId="2" borderId="3" xfId="0" applyBorder="1" applyAlignment="1">
      <alignment horizontal="left" vertical="center"/>
    </xf>
    <xf numFmtId="0" fontId="0" fillId="2" borderId="4" xfId="0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2" borderId="5" xfId="0" applyBorder="1" applyAlignment="1">
      <alignment horizontal="left" vertical="center"/>
    </xf>
    <xf numFmtId="0" fontId="0" fillId="2" borderId="0" xfId="0" applyBorder="1" applyAlignment="1">
      <alignment horizontal="left" indent="1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</cellXfs>
  <cellStyles count="23">
    <cellStyle name="Euro" xfId="1"/>
    <cellStyle name="Millares" xfId="2" builtinId="3"/>
    <cellStyle name="Millares 2" xfId="3"/>
    <cellStyle name="Millares_AE 2010 capitulo 12 7 INES_v2" xfId="4"/>
    <cellStyle name="Normal" xfId="0" builtinId="0"/>
    <cellStyle name="Normal 2" xfId="22"/>
    <cellStyle name="Normal 2 4" xfId="5"/>
    <cellStyle name="Normal 6" xfId="6"/>
    <cellStyle name="Normal_AE_2009_12_4" xfId="7"/>
    <cellStyle name="Normal_AEA08-C25 2" xfId="21"/>
    <cellStyle name="Normal_AEA2001-C28" xfId="8"/>
    <cellStyle name="Normal_CARNE2" xfId="9"/>
    <cellStyle name="Normal_CARNE5" xfId="10"/>
    <cellStyle name="Normal_DEMOG1" xfId="11"/>
    <cellStyle name="Normal_EXAGRI12" xfId="12"/>
    <cellStyle name="Normal_EXAGRI3" xfId="13"/>
    <cellStyle name="Normal_Hoja4" xfId="14"/>
    <cellStyle name="Normal_Libro1" xfId="15"/>
    <cellStyle name="Normal_Libro2" xfId="16"/>
    <cellStyle name="Normal_Libro3" xfId="17"/>
    <cellStyle name="Normal_maderayleña98" xfId="18"/>
    <cellStyle name="Normal_MEDPRO9" xfId="19"/>
    <cellStyle name="pepe" xfId="20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15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externalLink" Target="externalLinks/externalLink10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5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externalLink" Target="externalLinks/externalLink21.xml"/><Relationship Id="rId128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externalLink" Target="externalLinks/externalLink3.xml"/><Relationship Id="rId113" Type="http://schemas.openxmlformats.org/officeDocument/2006/relationships/externalLink" Target="externalLinks/externalLink11.xml"/><Relationship Id="rId118" Type="http://schemas.openxmlformats.org/officeDocument/2006/relationships/externalLink" Target="externalLinks/externalLink16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1.xml"/><Relationship Id="rId108" Type="http://schemas.openxmlformats.org/officeDocument/2006/relationships/externalLink" Target="externalLinks/externalLink6.xml"/><Relationship Id="rId116" Type="http://schemas.openxmlformats.org/officeDocument/2006/relationships/externalLink" Target="externalLinks/externalLink14.xml"/><Relationship Id="rId124" Type="http://schemas.openxmlformats.org/officeDocument/2006/relationships/externalLink" Target="externalLinks/externalLink2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4.xml"/><Relationship Id="rId114" Type="http://schemas.openxmlformats.org/officeDocument/2006/relationships/externalLink" Target="externalLinks/externalLink12.xml"/><Relationship Id="rId119" Type="http://schemas.openxmlformats.org/officeDocument/2006/relationships/externalLink" Target="externalLinks/externalLink17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7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externalLink" Target="externalLinks/externalLink2.xml"/><Relationship Id="rId120" Type="http://schemas.openxmlformats.org/officeDocument/2006/relationships/externalLink" Target="externalLinks/externalLink18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8.xml"/><Relationship Id="rId115" Type="http://schemas.openxmlformats.org/officeDocument/2006/relationships/externalLink" Target="externalLinks/externalLink13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forestal. 
Año 2013 (hectáreas) </a:t>
            </a:r>
          </a:p>
        </c:rich>
      </c:tx>
      <c:layout>
        <c:manualLayout>
          <c:xMode val="edge"/>
          <c:yMode val="edge"/>
          <c:x val="0.33590863556556327"/>
          <c:y val="3.05018963094160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222244548776532"/>
          <c:y val="0.12883044876114241"/>
          <c:w val="0.75393582300160711"/>
          <c:h val="0.86182469245134463"/>
        </c:manualLayout>
      </c:layout>
      <c:bar3DChart>
        <c:barDir val="bar"/>
        <c:grouping val="stacked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  <a:prstDash val="solid"/>
            </a:ln>
          </c:spPr>
          <c:dLbls>
            <c:dLbl>
              <c:idx val="3"/>
              <c:layout>
                <c:manualLayout>
                  <c:x val="9.575923392612885E-3"/>
                  <c:y val="2.4449877750611017E-3"/>
                </c:manualLayout>
              </c:layout>
              <c:showVal val="1"/>
            </c:dLbl>
            <c:dLbl>
              <c:idx val="7"/>
              <c:layout>
                <c:manualLayout>
                  <c:x val="1.504787961696322E-2"/>
                  <c:y val="2.4449877750611455E-3"/>
                </c:manualLayout>
              </c:layout>
              <c:showVal val="1"/>
            </c:dLbl>
            <c:dLbl>
              <c:idx val="8"/>
              <c:layout>
                <c:manualLayout>
                  <c:x val="1.6415868673050622E-2"/>
                  <c:y val="0"/>
                </c:manualLayout>
              </c:layout>
              <c:showVal val="1"/>
            </c:dLbl>
            <c:dLbl>
              <c:idx val="12"/>
              <c:layout>
                <c:manualLayout>
                  <c:x val="8.2079343365253788E-3"/>
                  <c:y val="-2.4449877750611455E-3"/>
                </c:manualLayout>
              </c:layout>
              <c:showVal val="1"/>
            </c:dLbl>
            <c:dLbl>
              <c:idx val="13"/>
              <c:layout>
                <c:manualLayout>
                  <c:x val="1.0943912448700415E-2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1.2311901504787937E-2"/>
                  <c:y val="0"/>
                </c:manualLayout>
              </c:layout>
              <c:showVal val="1"/>
            </c:dLbl>
            <c:dLbl>
              <c:idx val="16"/>
              <c:layout>
                <c:manualLayout>
                  <c:x val="2.1887824897400831E-2"/>
                  <c:y val="0"/>
                </c:manualLayout>
              </c:layout>
              <c:showVal val="1"/>
            </c:dLbl>
            <c:showVal val="1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'12.1.1'!$G$8:$G$24</c:f>
              <c:numCache>
                <c:formatCode>#,##0</c:formatCode>
                <c:ptCount val="17"/>
                <c:pt idx="0">
                  <c:v>1544399.44</c:v>
                </c:pt>
                <c:pt idx="1">
                  <c:v>1071866.45</c:v>
                </c:pt>
                <c:pt idx="2">
                  <c:v>434275.86</c:v>
                </c:pt>
                <c:pt idx="3">
                  <c:v>153282.49</c:v>
                </c:pt>
                <c:pt idx="4">
                  <c:v>889459.28</c:v>
                </c:pt>
                <c:pt idx="5">
                  <c:v>1870372.8299999998</c:v>
                </c:pt>
                <c:pt idx="6">
                  <c:v>330718.84999999998</c:v>
                </c:pt>
                <c:pt idx="7">
                  <c:v>171462.57</c:v>
                </c:pt>
                <c:pt idx="8">
                  <c:v>159356.48000000001</c:v>
                </c:pt>
                <c:pt idx="9">
                  <c:v>519215.63</c:v>
                </c:pt>
                <c:pt idx="10">
                  <c:v>830353.03</c:v>
                </c:pt>
                <c:pt idx="11">
                  <c:v>586456.27999999991</c:v>
                </c:pt>
                <c:pt idx="12">
                  <c:v>35296.269999999997</c:v>
                </c:pt>
                <c:pt idx="13">
                  <c:v>134126.25</c:v>
                </c:pt>
                <c:pt idx="14">
                  <c:v>95040.21</c:v>
                </c:pt>
                <c:pt idx="15">
                  <c:v>316762.43000000005</c:v>
                </c:pt>
                <c:pt idx="16">
                  <c:v>203119.38</c:v>
                </c:pt>
              </c:numCache>
            </c:numRef>
          </c:val>
        </c:ser>
        <c:ser>
          <c:idx val="2"/>
          <c:order val="1"/>
          <c:tx>
            <c:strRef>
              <c:f>'12.1.1'!$D$6:$D$7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3"/>
              <c:layout>
                <c:manualLayout>
                  <c:x val="5.1983584131327094E-2"/>
                  <c:y val="4.8899755501222043E-3"/>
                </c:manualLayout>
              </c:layout>
              <c:showVal val="1"/>
            </c:dLbl>
            <c:dLbl>
              <c:idx val="7"/>
              <c:layout>
                <c:manualLayout>
                  <c:x val="5.6087551299589603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7.1135430916552694E-2"/>
                  <c:y val="2.4449877750611455E-3"/>
                </c:manualLayout>
              </c:layout>
              <c:showVal val="1"/>
            </c:dLbl>
            <c:dLbl>
              <c:idx val="12"/>
              <c:layout>
                <c:manualLayout>
                  <c:x val="5.7455540355677147E-2"/>
                  <c:y val="1.925187224457603E-7"/>
                </c:manualLayout>
              </c:layout>
              <c:showVal val="1"/>
            </c:dLbl>
            <c:dLbl>
              <c:idx val="13"/>
              <c:layout>
                <c:manualLayout>
                  <c:x val="6.1559507523939808E-2"/>
                  <c:y val="2.4449877750611455E-3"/>
                </c:manualLayout>
              </c:layout>
              <c:showVal val="1"/>
            </c:dLbl>
            <c:dLbl>
              <c:idx val="14"/>
              <c:layout>
                <c:manualLayout>
                  <c:x val="7.3871409028727783E-2"/>
                  <c:y val="2.4449877750611455E-3"/>
                </c:manualLayout>
              </c:layout>
              <c:showVal val="1"/>
            </c:dLbl>
            <c:dLbl>
              <c:idx val="15"/>
              <c:layout>
                <c:manualLayout>
                  <c:x val="6.8399452804377816E-3"/>
                  <c:y val="1.925187224457603E-7"/>
                </c:manualLayout>
              </c:layout>
              <c:showVal val="1"/>
            </c:dLbl>
            <c:dLbl>
              <c:idx val="16"/>
              <c:layout>
                <c:manualLayout>
                  <c:x val="6.429548563611491E-2"/>
                  <c:y val="-2.4449877750611455E-3"/>
                </c:manualLayout>
              </c:layout>
              <c:showVal val="1"/>
            </c:dLbl>
            <c:showVal val="1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'12.1.1'!$D$8:$D$24</c:f>
              <c:numCache>
                <c:formatCode>#,##0</c:formatCode>
                <c:ptCount val="17"/>
                <c:pt idx="0">
                  <c:v>2922670.68</c:v>
                </c:pt>
                <c:pt idx="1">
                  <c:v>1543465.17</c:v>
                </c:pt>
                <c:pt idx="2">
                  <c:v>132141.95000000001</c:v>
                </c:pt>
                <c:pt idx="3">
                  <c:v>211034.5</c:v>
                </c:pt>
                <c:pt idx="4">
                  <c:v>2708077.48</c:v>
                </c:pt>
                <c:pt idx="5">
                  <c:v>2944983.94</c:v>
                </c:pt>
                <c:pt idx="6">
                  <c:v>1606234.1099999999</c:v>
                </c:pt>
                <c:pt idx="7">
                  <c:v>266799.48</c:v>
                </c:pt>
                <c:pt idx="8">
                  <c:v>435011.05</c:v>
                </c:pt>
                <c:pt idx="9">
                  <c:v>747820.47</c:v>
                </c:pt>
                <c:pt idx="10">
                  <c:v>1897505.2</c:v>
                </c:pt>
                <c:pt idx="11">
                  <c:v>1454297.76</c:v>
                </c:pt>
                <c:pt idx="12">
                  <c:v>186866.98</c:v>
                </c:pt>
                <c:pt idx="13">
                  <c:v>176826.02</c:v>
                </c:pt>
                <c:pt idx="14">
                  <c:v>396745.85</c:v>
                </c:pt>
                <c:pt idx="15">
                  <c:v>453716.34</c:v>
                </c:pt>
                <c:pt idx="16">
                  <c:v>308244.32999999996</c:v>
                </c:pt>
              </c:numCache>
            </c:numRef>
          </c:val>
        </c:ser>
        <c:dLbls>
          <c:showVal val="1"/>
        </c:dLbls>
        <c:gapWidth val="70"/>
        <c:shape val="cylinder"/>
        <c:axId val="172878848"/>
        <c:axId val="174166784"/>
        <c:axId val="0"/>
      </c:bar3DChart>
      <c:catAx>
        <c:axId val="17287884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166784"/>
        <c:crosses val="autoZero"/>
        <c:lblAlgn val="ctr"/>
        <c:lblOffset val="100"/>
        <c:tickLblSkip val="1"/>
        <c:tickMarkSkip val="1"/>
      </c:catAx>
      <c:valAx>
        <c:axId val="174166784"/>
        <c:scaling>
          <c:orientation val="minMax"/>
        </c:scaling>
        <c:delete val="1"/>
        <c:axPos val="b"/>
        <c:numFmt formatCode="#,##0" sourceLinked="1"/>
        <c:tickLblPos val="none"/>
        <c:crossAx val="1728788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39579354323114"/>
          <c:y val="0.91215036520732429"/>
          <c:w val="0.20576152359978178"/>
          <c:h val="4.485985402658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con corteza maderable. Año 2007 (m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87442944"/>
        <c:axId val="87444480"/>
        <c:axId val="0"/>
      </c:bar3DChart>
      <c:catAx>
        <c:axId val="874429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444480"/>
        <c:crosses val="autoZero"/>
        <c:lblAlgn val="ctr"/>
        <c:lblOffset val="100"/>
        <c:tickLblSkip val="1"/>
        <c:tickMarkSkip val="1"/>
      </c:catAx>
      <c:valAx>
        <c:axId val="87444480"/>
        <c:scaling>
          <c:orientation val="minMax"/>
        </c:scaling>
        <c:delete val="1"/>
        <c:axPos val="b"/>
        <c:numFmt formatCode="General" sourceLinked="1"/>
        <c:tickLblPos val="none"/>
        <c:crossAx val="87442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de leña. Año 2007 (m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87481344"/>
        <c:axId val="87556864"/>
        <c:axId val="0"/>
      </c:bar3DChart>
      <c:catAx>
        <c:axId val="874813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556864"/>
        <c:crosses val="autoZero"/>
        <c:lblAlgn val="ctr"/>
        <c:lblOffset val="100"/>
        <c:tickLblSkip val="1"/>
        <c:tickMarkSkip val="1"/>
      </c:catAx>
      <c:valAx>
        <c:axId val="87556864"/>
        <c:scaling>
          <c:orientation val="minMax"/>
        </c:scaling>
        <c:delete val="1"/>
        <c:axPos val="b"/>
        <c:numFmt formatCode="General" sourceLinked="1"/>
        <c:tickLblPos val="none"/>
        <c:crossAx val="87481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autonómico del volumen con corteza maderable. Año 2013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2814080672348389"/>
          <c:y val="3.21101653897460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5"/>
      <c:depthPercent val="100"/>
      <c:rAngAx val="1"/>
    </c:view3D>
    <c:floor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70436497985768"/>
          <c:y val="8.2400453316648734E-2"/>
          <c:w val="0.6920947821593697"/>
          <c:h val="0.8704980580575885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cat>
            <c:strRef>
              <c:f>'12.1.7'!$A$7:$A$23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'12.1.7'!$B$7:$B$23</c:f>
              <c:numCache>
                <c:formatCode>#,##0\ _€;\-#,##0\ _€</c:formatCode>
                <c:ptCount val="17"/>
                <c:pt idx="0">
                  <c:v>74970838</c:v>
                </c:pt>
                <c:pt idx="1">
                  <c:v>74338313</c:v>
                </c:pt>
                <c:pt idx="2">
                  <c:v>13543532</c:v>
                </c:pt>
                <c:pt idx="3">
                  <c:v>27573875</c:v>
                </c:pt>
                <c:pt idx="4">
                  <c:v>83734225</c:v>
                </c:pt>
                <c:pt idx="5">
                  <c:v>153771658</c:v>
                </c:pt>
                <c:pt idx="6">
                  <c:v>118157125</c:v>
                </c:pt>
                <c:pt idx="7">
                  <c:v>14599980</c:v>
                </c:pt>
                <c:pt idx="8">
                  <c:v>60242643</c:v>
                </c:pt>
                <c:pt idx="9">
                  <c:v>20065059</c:v>
                </c:pt>
                <c:pt idx="10">
                  <c:v>33255502</c:v>
                </c:pt>
                <c:pt idx="11">
                  <c:v>192914042</c:v>
                </c:pt>
                <c:pt idx="12">
                  <c:v>8971487</c:v>
                </c:pt>
                <c:pt idx="13">
                  <c:v>20850856</c:v>
                </c:pt>
                <c:pt idx="14">
                  <c:v>62607092</c:v>
                </c:pt>
                <c:pt idx="15">
                  <c:v>60972283</c:v>
                </c:pt>
                <c:pt idx="16">
                  <c:v>9116196</c:v>
                </c:pt>
              </c:numCache>
            </c:numRef>
          </c:val>
        </c:ser>
        <c:dLbls>
          <c:showVal val="1"/>
        </c:dLbls>
        <c:gapWidth val="70"/>
        <c:shape val="cylinder"/>
        <c:axId val="87565056"/>
        <c:axId val="87566592"/>
        <c:axId val="0"/>
      </c:bar3DChart>
      <c:catAx>
        <c:axId val="87565056"/>
        <c:scaling>
          <c:orientation val="maxMin"/>
        </c:scaling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566592"/>
        <c:crosses val="autoZero"/>
        <c:auto val="1"/>
        <c:lblAlgn val="ctr"/>
        <c:lblOffset val="100"/>
        <c:tickLblSkip val="1"/>
        <c:tickMarkSkip val="1"/>
      </c:catAx>
      <c:valAx>
        <c:axId val="87566592"/>
        <c:scaling>
          <c:orientation val="minMax"/>
        </c:scaling>
        <c:delete val="1"/>
        <c:axPos val="b"/>
        <c:numFmt formatCode="#,##0\ _€;\-#,##0\ _€" sourceLinked="1"/>
        <c:tickLblPos val="none"/>
        <c:crossAx val="8756505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autonómico del volumen de leña. Año 2013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6690433796278101"/>
          <c:y val="6.3987295705683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5"/>
      <c:depthPercent val="100"/>
      <c:rAngAx val="1"/>
    </c:view3D>
    <c:floor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972972972972981"/>
          <c:y val="0.11214953271028059"/>
          <c:w val="0.70000000000000062"/>
          <c:h val="0.85280373831775702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cat>
            <c:strRef>
              <c:f>'12.1.7'!$A$7:$A$23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'12.1.7'!$E$7:$E$23</c:f>
              <c:numCache>
                <c:formatCode>#,##0\ _€;\-#,##0\ _€</c:formatCode>
                <c:ptCount val="17"/>
                <c:pt idx="0">
                  <c:v>16337100</c:v>
                </c:pt>
                <c:pt idx="1">
                  <c:v>6355450</c:v>
                </c:pt>
                <c:pt idx="2">
                  <c:v>1029647</c:v>
                </c:pt>
                <c:pt idx="3">
                  <c:v>2316610</c:v>
                </c:pt>
                <c:pt idx="4">
                  <c:v>9243013</c:v>
                </c:pt>
                <c:pt idx="5">
                  <c:v>16138076</c:v>
                </c:pt>
                <c:pt idx="6">
                  <c:v>10299440</c:v>
                </c:pt>
                <c:pt idx="7">
                  <c:v>1533565</c:v>
                </c:pt>
                <c:pt idx="8">
                  <c:v>4857333</c:v>
                </c:pt>
                <c:pt idx="9">
                  <c:v>2045237</c:v>
                </c:pt>
                <c:pt idx="10">
                  <c:v>12307457</c:v>
                </c:pt>
                <c:pt idx="11">
                  <c:v>12667299</c:v>
                </c:pt>
                <c:pt idx="12">
                  <c:v>1087005</c:v>
                </c:pt>
                <c:pt idx="13">
                  <c:v>1683972</c:v>
                </c:pt>
                <c:pt idx="14">
                  <c:v>4379680</c:v>
                </c:pt>
                <c:pt idx="15">
                  <c:v>5761497</c:v>
                </c:pt>
                <c:pt idx="16">
                  <c:v>795206</c:v>
                </c:pt>
              </c:numCache>
            </c:numRef>
          </c:val>
        </c:ser>
        <c:dLbls>
          <c:showVal val="1"/>
        </c:dLbls>
        <c:gapWidth val="70"/>
        <c:shape val="cylinder"/>
        <c:axId val="87587072"/>
        <c:axId val="87605248"/>
        <c:axId val="0"/>
      </c:bar3DChart>
      <c:catAx>
        <c:axId val="87587072"/>
        <c:scaling>
          <c:orientation val="maxMin"/>
        </c:scaling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605248"/>
        <c:crosses val="autoZero"/>
        <c:auto val="1"/>
        <c:lblAlgn val="ctr"/>
        <c:lblOffset val="100"/>
        <c:tickLblSkip val="1"/>
        <c:tickMarkSkip val="1"/>
      </c:catAx>
      <c:valAx>
        <c:axId val="87605248"/>
        <c:scaling>
          <c:orientation val="minMax"/>
        </c:scaling>
        <c:delete val="1"/>
        <c:axPos val="b"/>
        <c:numFmt formatCode="#,##0\ _€;\-#,##0\ _€" sourceLinked="1"/>
        <c:tickLblPos val="none"/>
        <c:crossAx val="8758707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lineChart>
        <c:grouping val="standard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87620992"/>
        <c:axId val="87954560"/>
      </c:lineChart>
      <c:catAx>
        <c:axId val="87620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954560"/>
        <c:crosses val="autoZero"/>
        <c:auto val="1"/>
        <c:lblAlgn val="ctr"/>
        <c:lblOffset val="100"/>
        <c:tickLblSkip val="1"/>
        <c:tickMarkSkip val="1"/>
      </c:catAx>
      <c:valAx>
        <c:axId val="87954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620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2012 (hectáreas) </a:t>
            </a:r>
          </a:p>
        </c:rich>
      </c:tx>
      <c:layout>
        <c:manualLayout>
          <c:xMode val="edge"/>
          <c:yMode val="edge"/>
          <c:x val="0.16216449878572717"/>
          <c:y val="5.36909699264691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5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806"/>
          <c:y val="6.0311341340266833E-2"/>
          <c:w val="0.62669683257919706"/>
          <c:h val="0.83268561592368828"/>
        </c:manualLayout>
      </c:layout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6594770039577864E-2"/>
                  <c:y val="3.4741840476047617E-3"/>
                </c:manualLayout>
              </c:layout>
              <c:showVal val="1"/>
            </c:dLbl>
            <c:dLbl>
              <c:idx val="1"/>
              <c:layout>
                <c:manualLayout>
                  <c:x val="1.1698046033620324E-2"/>
                  <c:y val="2.6585321872933986E-3"/>
                </c:manualLayout>
              </c:layout>
              <c:showVal val="1"/>
            </c:dLbl>
            <c:dLbl>
              <c:idx val="2"/>
              <c:layout>
                <c:manualLayout>
                  <c:x val="1.1920203644476697E-2"/>
                  <c:y val="3.1896776261746002E-3"/>
                </c:manualLayout>
              </c:layout>
              <c:showVal val="1"/>
            </c:dLbl>
            <c:dLbl>
              <c:idx val="3"/>
              <c:layout>
                <c:manualLayout>
                  <c:x val="1.2800408238344763E-2"/>
                  <c:y val="8.2108152511470526E-3"/>
                </c:manualLayout>
              </c:layout>
              <c:showVal val="1"/>
            </c:dLbl>
            <c:dLbl>
              <c:idx val="4"/>
              <c:layout>
                <c:manualLayout>
                  <c:x val="1.8892416142028967E-2"/>
                  <c:y val="4.2519685039370363E-3"/>
                </c:manualLayout>
              </c:layout>
              <c:showVal val="1"/>
            </c:dLbl>
            <c:dLbl>
              <c:idx val="5"/>
              <c:layout>
                <c:manualLayout>
                  <c:x val="1.6432542767120202E-2"/>
                  <c:y val="8.3771112580393568E-3"/>
                </c:manualLayout>
              </c:layout>
              <c:showVal val="1"/>
            </c:dLbl>
            <c:dLbl>
              <c:idx val="6"/>
              <c:layout>
                <c:manualLayout>
                  <c:x val="2.0295142082371834E-2"/>
                  <c:y val="7.6536234497406085E-5"/>
                </c:manualLayout>
              </c:layout>
              <c:showVal val="1"/>
            </c:dLbl>
            <c:dLbl>
              <c:idx val="7"/>
              <c:layout>
                <c:manualLayout>
                  <c:x val="1.4363676718625687E-2"/>
                  <c:y val="-1.4865614443150621E-3"/>
                </c:manualLayout>
              </c:layout>
              <c:showVal val="1"/>
            </c:dLbl>
            <c:dLbl>
              <c:idx val="8"/>
              <c:layout>
                <c:manualLayout>
                  <c:x val="1.019349785496858E-2"/>
                  <c:y val="3.084290036264569E-3"/>
                </c:manualLayout>
              </c:layout>
              <c:showVal val="1"/>
            </c:dLbl>
            <c:dLbl>
              <c:idx val="9"/>
              <c:layout>
                <c:manualLayout>
                  <c:x val="1.2290585003174533E-2"/>
                  <c:y val="4.0658371901985532E-3"/>
                </c:manualLayout>
              </c:layout>
              <c:showVal val="1"/>
            </c:dLbl>
            <c:dLbl>
              <c:idx val="10"/>
              <c:layout>
                <c:manualLayout>
                  <c:x val="1.2852387422936167E-2"/>
                  <c:y val="7.5921139628538914E-3"/>
                </c:manualLayout>
              </c:layout>
              <c:showVal val="1"/>
            </c:dLbl>
            <c:dLbl>
              <c:idx val="11"/>
              <c:layout>
                <c:manualLayout>
                  <c:x val="2.1184484569421288E-2"/>
                  <c:y val="2.5475346116086875E-3"/>
                </c:manualLayout>
              </c:layout>
              <c:showVal val="1"/>
            </c:dLbl>
            <c:dLbl>
              <c:idx val="12"/>
              <c:layout>
                <c:manualLayout>
                  <c:x val="2.0340712874342116E-2"/>
                  <c:y val="3.7138105828374846E-3"/>
                </c:manualLayout>
              </c:layout>
              <c:showVal val="1"/>
            </c:dLbl>
            <c:dLbl>
              <c:idx val="13"/>
              <c:layout>
                <c:manualLayout>
                  <c:x val="8.2880691157011556E-3"/>
                  <c:y val="1.0383282242391456E-2"/>
                </c:manualLayout>
              </c:layout>
              <c:showVal val="1"/>
            </c:dLbl>
            <c:dLbl>
              <c:idx val="14"/>
              <c:layout>
                <c:manualLayout>
                  <c:x val="1.4128250924173278E-2"/>
                  <c:y val="9.5680310953497796E-3"/>
                </c:manualLayout>
              </c:layout>
              <c:showVal val="1"/>
            </c:dLbl>
            <c:dLbl>
              <c:idx val="15"/>
              <c:layout>
                <c:manualLayout>
                  <c:x val="1.3553394371295258E-2"/>
                  <c:y val="1.7178577868606193E-3"/>
                </c:manualLayout>
              </c:layout>
              <c:showVal val="1"/>
            </c:dLbl>
            <c:dLbl>
              <c:idx val="16"/>
              <c:layout>
                <c:manualLayout>
                  <c:x val="3.2370706405511845E-2"/>
                  <c:y val="1.0184414033906557E-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formatCode>0</c:formatCode>
                <c:ptCount val="17"/>
                <c:pt idx="0">
                  <c:v>898.74000000000012</c:v>
                </c:pt>
                <c:pt idx="1">
                  <c:v>132.44999999999999</c:v>
                </c:pt>
                <c:pt idx="2">
                  <c:v>61.57</c:v>
                </c:pt>
                <c:pt idx="3">
                  <c:v>148.9</c:v>
                </c:pt>
                <c:pt idx="4">
                  <c:v>436.1</c:v>
                </c:pt>
                <c:pt idx="5">
                  <c:v>5627.0499999999993</c:v>
                </c:pt>
                <c:pt idx="6">
                  <c:v>57.61</c:v>
                </c:pt>
                <c:pt idx="7">
                  <c:v>121.67315000000004</c:v>
                </c:pt>
                <c:pt idx="8">
                  <c:v>232.25</c:v>
                </c:pt>
                <c:pt idx="9">
                  <c:v>47.73</c:v>
                </c:pt>
                <c:pt idx="10">
                  <c:v>2432.8499999999995</c:v>
                </c:pt>
                <c:pt idx="11">
                  <c:v>278.54000000000002</c:v>
                </c:pt>
                <c:pt idx="12">
                  <c:v>22.81</c:v>
                </c:pt>
                <c:pt idx="13">
                  <c:v>431.28639999999996</c:v>
                </c:pt>
                <c:pt idx="14">
                  <c:v>1395.67</c:v>
                </c:pt>
                <c:pt idx="15">
                  <c:v>1041.21</c:v>
                </c:pt>
                <c:pt idx="16">
                  <c:v>142.35999999999999</c:v>
                </c:pt>
              </c:numCache>
            </c:numRef>
          </c:val>
        </c:ser>
        <c:dLbls>
          <c:showVal val="1"/>
        </c:dLbls>
        <c:gapWidth val="70"/>
        <c:shape val="cylinder"/>
        <c:axId val="87970944"/>
        <c:axId val="87972480"/>
        <c:axId val="0"/>
      </c:bar3DChart>
      <c:catAx>
        <c:axId val="879709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972480"/>
        <c:crosses val="autoZero"/>
        <c:lblAlgn val="ctr"/>
        <c:lblOffset val="100"/>
        <c:tickLblSkip val="1"/>
        <c:tickMarkSkip val="1"/>
      </c:catAx>
      <c:valAx>
        <c:axId val="87972480"/>
        <c:scaling>
          <c:orientation val="minMax"/>
        </c:scaling>
        <c:delete val="1"/>
        <c:axPos val="b"/>
        <c:numFmt formatCode="0" sourceLinked="1"/>
        <c:tickLblPos val="none"/>
        <c:crossAx val="87970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2013 (hectáreas) </a:t>
            </a:r>
          </a:p>
        </c:rich>
      </c:tx>
      <c:layout>
        <c:manualLayout>
          <c:xMode val="edge"/>
          <c:yMode val="edge"/>
          <c:x val="0.16216449878572736"/>
          <c:y val="5.36909699264691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5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845"/>
          <c:y val="6.0311341340266833E-2"/>
          <c:w val="0.6266968325791995"/>
          <c:h val="0.83268561592368928"/>
        </c:manualLayout>
      </c:layout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6594770039577888E-2"/>
                  <c:y val="3.474184047604766E-3"/>
                </c:manualLayout>
              </c:layout>
              <c:showVal val="1"/>
            </c:dLbl>
            <c:dLbl>
              <c:idx val="1"/>
              <c:layout>
                <c:manualLayout>
                  <c:x val="1.1698046033620324E-2"/>
                  <c:y val="2.6585321872934012E-3"/>
                </c:manualLayout>
              </c:layout>
              <c:showVal val="1"/>
            </c:dLbl>
            <c:dLbl>
              <c:idx val="2"/>
              <c:layout>
                <c:manualLayout>
                  <c:x val="1.1920203644476711E-2"/>
                  <c:y val="3.1896776261746002E-3"/>
                </c:manualLayout>
              </c:layout>
              <c:showVal val="1"/>
            </c:dLbl>
            <c:dLbl>
              <c:idx val="3"/>
              <c:layout>
                <c:manualLayout>
                  <c:x val="1.2800408238344763E-2"/>
                  <c:y val="8.2108152511470526E-3"/>
                </c:manualLayout>
              </c:layout>
              <c:showVal val="1"/>
            </c:dLbl>
            <c:dLbl>
              <c:idx val="4"/>
              <c:layout>
                <c:manualLayout>
                  <c:x val="1.8892416142028967E-2"/>
                  <c:y val="4.2519685039370415E-3"/>
                </c:manualLayout>
              </c:layout>
              <c:showVal val="1"/>
            </c:dLbl>
            <c:dLbl>
              <c:idx val="5"/>
              <c:layout>
                <c:manualLayout>
                  <c:x val="1.6432542767120202E-2"/>
                  <c:y val="8.3771112580393568E-3"/>
                </c:manualLayout>
              </c:layout>
              <c:showVal val="1"/>
            </c:dLbl>
            <c:dLbl>
              <c:idx val="6"/>
              <c:layout>
                <c:manualLayout>
                  <c:x val="2.0295142082371889E-2"/>
                  <c:y val="7.6536234497406248E-5"/>
                </c:manualLayout>
              </c:layout>
              <c:showVal val="1"/>
            </c:dLbl>
            <c:dLbl>
              <c:idx val="7"/>
              <c:layout>
                <c:manualLayout>
                  <c:x val="1.4363676718625687E-2"/>
                  <c:y val="-1.4865614443150621E-3"/>
                </c:manualLayout>
              </c:layout>
              <c:showVal val="1"/>
            </c:dLbl>
            <c:dLbl>
              <c:idx val="8"/>
              <c:layout>
                <c:manualLayout>
                  <c:x val="1.019349785496858E-2"/>
                  <c:y val="3.084290036264572E-3"/>
                </c:manualLayout>
              </c:layout>
              <c:showVal val="1"/>
            </c:dLbl>
            <c:dLbl>
              <c:idx val="9"/>
              <c:layout>
                <c:manualLayout>
                  <c:x val="1.2290585003174533E-2"/>
                  <c:y val="4.0658371901985532E-3"/>
                </c:manualLayout>
              </c:layout>
              <c:showVal val="1"/>
            </c:dLbl>
            <c:dLbl>
              <c:idx val="10"/>
              <c:layout>
                <c:manualLayout>
                  <c:x val="1.2852387422936167E-2"/>
                  <c:y val="7.5921139628538914E-3"/>
                </c:manualLayout>
              </c:layout>
              <c:showVal val="1"/>
            </c:dLbl>
            <c:dLbl>
              <c:idx val="11"/>
              <c:layout>
                <c:manualLayout>
                  <c:x val="2.1184484569421288E-2"/>
                  <c:y val="2.5475346116086918E-3"/>
                </c:manualLayout>
              </c:layout>
              <c:showVal val="1"/>
            </c:dLbl>
            <c:dLbl>
              <c:idx val="12"/>
              <c:layout>
                <c:manualLayout>
                  <c:x val="2.0340712874342116E-2"/>
                  <c:y val="3.7138105828374919E-3"/>
                </c:manualLayout>
              </c:layout>
              <c:showVal val="1"/>
            </c:dLbl>
            <c:dLbl>
              <c:idx val="13"/>
              <c:layout>
                <c:manualLayout>
                  <c:x val="8.2880691157011556E-3"/>
                  <c:y val="1.0383282242391456E-2"/>
                </c:manualLayout>
              </c:layout>
              <c:showVal val="1"/>
            </c:dLbl>
            <c:dLbl>
              <c:idx val="14"/>
              <c:layout>
                <c:manualLayout>
                  <c:x val="1.4128250924173278E-2"/>
                  <c:y val="9.5680310953497952E-3"/>
                </c:manualLayout>
              </c:layout>
              <c:showVal val="1"/>
            </c:dLbl>
            <c:dLbl>
              <c:idx val="15"/>
              <c:layout>
                <c:manualLayout>
                  <c:x val="1.3553394371295258E-2"/>
                  <c:y val="1.7178577868606209E-3"/>
                </c:manualLayout>
              </c:layout>
              <c:showVal val="1"/>
            </c:dLbl>
            <c:dLbl>
              <c:idx val="16"/>
              <c:layout>
                <c:manualLayout>
                  <c:x val="3.2370706405511852E-2"/>
                  <c:y val="1.0184414033906557E-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'[22]12.2.1'!$A$6:$A$22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'[22]12.2.1'!$G$6:$G$22</c:f>
              <c:numCache>
                <c:formatCode>General</c:formatCode>
                <c:ptCount val="17"/>
                <c:pt idx="0">
                  <c:v>898.74000000000012</c:v>
                </c:pt>
                <c:pt idx="1">
                  <c:v>132.44999999999999</c:v>
                </c:pt>
                <c:pt idx="2">
                  <c:v>61.57</c:v>
                </c:pt>
                <c:pt idx="3">
                  <c:v>148.9</c:v>
                </c:pt>
                <c:pt idx="4">
                  <c:v>436.1</c:v>
                </c:pt>
                <c:pt idx="5">
                  <c:v>5627.0499999999993</c:v>
                </c:pt>
                <c:pt idx="6">
                  <c:v>57.61</c:v>
                </c:pt>
                <c:pt idx="7">
                  <c:v>121.67315000000004</c:v>
                </c:pt>
                <c:pt idx="8">
                  <c:v>232.25</c:v>
                </c:pt>
                <c:pt idx="9">
                  <c:v>47.73</c:v>
                </c:pt>
                <c:pt idx="10">
                  <c:v>2432.8499999999995</c:v>
                </c:pt>
                <c:pt idx="11">
                  <c:v>278.54000000000002</c:v>
                </c:pt>
                <c:pt idx="12">
                  <c:v>22.81</c:v>
                </c:pt>
                <c:pt idx="13">
                  <c:v>431.28639999999996</c:v>
                </c:pt>
                <c:pt idx="14">
                  <c:v>1395.67</c:v>
                </c:pt>
                <c:pt idx="15">
                  <c:v>1041.21</c:v>
                </c:pt>
                <c:pt idx="16">
                  <c:v>142.35999999999999</c:v>
                </c:pt>
              </c:numCache>
            </c:numRef>
          </c:val>
        </c:ser>
        <c:dLbls>
          <c:showVal val="1"/>
        </c:dLbls>
        <c:gapWidth val="70"/>
        <c:shape val="cylinder"/>
        <c:axId val="88001152"/>
        <c:axId val="88002944"/>
        <c:axId val="0"/>
      </c:bar3DChart>
      <c:catAx>
        <c:axId val="880011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002944"/>
        <c:crosses val="autoZero"/>
        <c:lblAlgn val="ctr"/>
        <c:lblOffset val="100"/>
        <c:tickLblSkip val="1"/>
        <c:tickMarkSkip val="1"/>
      </c:catAx>
      <c:valAx>
        <c:axId val="88002944"/>
        <c:scaling>
          <c:orientation val="minMax"/>
        </c:scaling>
        <c:delete val="1"/>
        <c:axPos val="b"/>
        <c:numFmt formatCode="General" sourceLinked="1"/>
        <c:tickLblPos val="none"/>
        <c:crossAx val="88001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'12.2.2'!#¡REF!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'12.2.2'!#¡REF!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88343296"/>
        <c:axId val="88344832"/>
        <c:axId val="0"/>
      </c:bar3DChart>
      <c:catAx>
        <c:axId val="8834329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344832"/>
        <c:crosses val="autoZero"/>
        <c:lblAlgn val="ctr"/>
        <c:lblOffset val="100"/>
        <c:tickLblSkip val="1"/>
        <c:tickMarkSkip val="1"/>
      </c:catAx>
      <c:valAx>
        <c:axId val="88344832"/>
        <c:scaling>
          <c:orientation val="minMax"/>
        </c:scaling>
        <c:delete val="1"/>
        <c:axPos val="b"/>
        <c:numFmt formatCode="General" sourceLinked="1"/>
        <c:tickLblPos val="none"/>
        <c:crossAx val="883432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>
        <c:manualLayout>
          <c:xMode val="edge"/>
          <c:yMode val="edge"/>
          <c:x val="0.28701388230086095"/>
          <c:y val="4.13795097646686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859832722134663E-2"/>
          <c:y val="0.17026418770652627"/>
          <c:w val="0.92552075784713317"/>
          <c:h val="0.71702805808804571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'[22]12.2.2'!$B$6:$M$6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2005*</c:v>
                </c:pt>
                <c:pt idx="4">
                  <c:v>2006*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'[22]12.2.2'!$B$25:$M$25</c:f>
              <c:numCache>
                <c:formatCode>General</c:formatCode>
                <c:ptCount val="12"/>
                <c:pt idx="0">
                  <c:v>341</c:v>
                </c:pt>
                <c:pt idx="1">
                  <c:v>382</c:v>
                </c:pt>
                <c:pt idx="2">
                  <c:v>343</c:v>
                </c:pt>
                <c:pt idx="3">
                  <c:v>110</c:v>
                </c:pt>
                <c:pt idx="4">
                  <c:v>198</c:v>
                </c:pt>
                <c:pt idx="5">
                  <c:v>192</c:v>
                </c:pt>
                <c:pt idx="6">
                  <c:v>408</c:v>
                </c:pt>
                <c:pt idx="7">
                  <c:v>361</c:v>
                </c:pt>
                <c:pt idx="8">
                  <c:v>356</c:v>
                </c:pt>
                <c:pt idx="9">
                  <c:v>472</c:v>
                </c:pt>
                <c:pt idx="10">
                  <c:v>478</c:v>
                </c:pt>
                <c:pt idx="11">
                  <c:v>484</c:v>
                </c:pt>
              </c:numCache>
            </c:numRef>
          </c:val>
        </c:ser>
        <c:marker val="1"/>
        <c:axId val="88372736"/>
        <c:axId val="88374272"/>
      </c:lineChart>
      <c:catAx>
        <c:axId val="88372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374272"/>
        <c:crosses val="autoZero"/>
        <c:auto val="1"/>
        <c:lblAlgn val="ctr"/>
        <c:lblOffset val="100"/>
        <c:tickLblSkip val="1"/>
        <c:tickMarkSkip val="1"/>
      </c:catAx>
      <c:valAx>
        <c:axId val="88374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372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lineChart>
        <c:grouping val="standard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88566400"/>
        <c:axId val="88568192"/>
      </c:lineChart>
      <c:catAx>
        <c:axId val="88566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568192"/>
        <c:crosses val="autoZero"/>
        <c:auto val="1"/>
        <c:lblAlgn val="ctr"/>
        <c:lblOffset val="100"/>
        <c:tickLblSkip val="1"/>
        <c:tickMarkSkip val="1"/>
      </c:catAx>
      <c:valAx>
        <c:axId val="88568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566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dLbl>
              <c:idx val="4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ordenada. 
Año 2013 (hectáreas) </a:t>
            </a:r>
          </a:p>
        </c:rich>
      </c:tx>
      <c:layout>
        <c:manualLayout>
          <c:xMode val="edge"/>
          <c:yMode val="edge"/>
          <c:x val="0.28211827127637212"/>
          <c:y val="4.26008968609865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66049282640532"/>
          <c:y val="0.15695067264573992"/>
          <c:w val="0.69934729798215123"/>
          <c:h val="0.81614349775784767"/>
        </c:manualLayout>
      </c:layout>
      <c:bar3DChart>
        <c:barDir val="bar"/>
        <c:grouping val="clustered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4352350197344816E-2"/>
                  <c:y val="1.4947683109118089E-2"/>
                </c:manualLayout>
              </c:layout>
              <c:showVal val="1"/>
            </c:dLbl>
            <c:showVal val="1"/>
          </c:dLbls>
          <c:cat>
            <c:strRef>
              <c:f>'[22]12.3.1'!$A$7:$A$23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 (sólo Las Palmas) 2009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 (2009)</c:v>
                </c:pt>
                <c:pt idx="16">
                  <c:v>REGIÓN DE MURCIA</c:v>
                </c:pt>
              </c:strCache>
            </c:strRef>
          </c:cat>
          <c:val>
            <c:numRef>
              <c:f>'[22]12.3.1'!$B$7:$B$23</c:f>
              <c:numCache>
                <c:formatCode>General</c:formatCode>
                <c:ptCount val="17"/>
                <c:pt idx="0">
                  <c:v>1147385.8141000001</c:v>
                </c:pt>
                <c:pt idx="1">
                  <c:v>70431.19</c:v>
                </c:pt>
                <c:pt idx="2">
                  <c:v>1650</c:v>
                </c:pt>
                <c:pt idx="3">
                  <c:v>17601</c:v>
                </c:pt>
                <c:pt idx="4">
                  <c:v>383969.36000000004</c:v>
                </c:pt>
                <c:pt idx="5">
                  <c:v>821060.29999999993</c:v>
                </c:pt>
                <c:pt idx="6">
                  <c:v>701465.2</c:v>
                </c:pt>
                <c:pt idx="7">
                  <c:v>86503.4</c:v>
                </c:pt>
                <c:pt idx="8">
                  <c:v>305382.58</c:v>
                </c:pt>
                <c:pt idx="9">
                  <c:v>20953.55</c:v>
                </c:pt>
                <c:pt idx="10">
                  <c:v>104063.99</c:v>
                </c:pt>
                <c:pt idx="11">
                  <c:v>195970.28000000003</c:v>
                </c:pt>
                <c:pt idx="12">
                  <c:v>7747.81</c:v>
                </c:pt>
                <c:pt idx="13">
                  <c:v>79593.960000000006</c:v>
                </c:pt>
                <c:pt idx="14">
                  <c:v>71709</c:v>
                </c:pt>
                <c:pt idx="15">
                  <c:v>1773.86</c:v>
                </c:pt>
                <c:pt idx="16">
                  <c:v>42200.62</c:v>
                </c:pt>
              </c:numCache>
            </c:numRef>
          </c:val>
        </c:ser>
        <c:dLbls>
          <c:showVal val="1"/>
        </c:dLbls>
        <c:gapWidth val="70"/>
        <c:shape val="cylinder"/>
        <c:axId val="88593152"/>
        <c:axId val="88594688"/>
        <c:axId val="0"/>
      </c:bar3DChart>
      <c:catAx>
        <c:axId val="885931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594688"/>
        <c:crosses val="autoZero"/>
        <c:lblAlgn val="ctr"/>
        <c:lblOffset val="100"/>
        <c:tickLblSkip val="1"/>
        <c:tickMarkSkip val="1"/>
      </c:catAx>
      <c:valAx>
        <c:axId val="88594688"/>
        <c:scaling>
          <c:orientation val="minMax"/>
        </c:scaling>
        <c:delete val="1"/>
        <c:axPos val="b"/>
        <c:numFmt formatCode="General" sourceLinked="1"/>
        <c:tickLblPos val="none"/>
        <c:crossAx val="88593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 madera cortada según grupo de especies
(metros cúbicos)</a:t>
            </a:r>
          </a:p>
        </c:rich>
      </c:tx>
      <c:layout>
        <c:manualLayout>
          <c:xMode val="edge"/>
          <c:yMode val="edge"/>
          <c:x val="0.18773969775165891"/>
          <c:y val="2.94117911051950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72554568459942"/>
          <c:y val="0.23345609189748812"/>
          <c:w val="0.87484144870671177"/>
          <c:h val="0.67830943236357444"/>
        </c:manualLayout>
      </c:layout>
      <c:barChart>
        <c:barDir val="col"/>
        <c:grouping val="stacked"/>
        <c:ser>
          <c:idx val="0"/>
          <c:order val="0"/>
          <c:tx>
            <c:v>coníferas</c:v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'[22]12.4.1'!$A$7:$A$27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'[22]12.4.1'!$B$7:$B$27</c:f>
              <c:numCache>
                <c:formatCode>General</c:formatCode>
                <c:ptCount val="21"/>
                <c:pt idx="0">
                  <c:v>6372</c:v>
                </c:pt>
                <c:pt idx="1">
                  <c:v>7549</c:v>
                </c:pt>
                <c:pt idx="2">
                  <c:v>7882</c:v>
                </c:pt>
                <c:pt idx="3">
                  <c:v>7507</c:v>
                </c:pt>
                <c:pt idx="4">
                  <c:v>8160</c:v>
                </c:pt>
                <c:pt idx="5">
                  <c:v>7981</c:v>
                </c:pt>
                <c:pt idx="6">
                  <c:v>7816</c:v>
                </c:pt>
                <c:pt idx="7">
                  <c:v>6838</c:v>
                </c:pt>
                <c:pt idx="8">
                  <c:v>6148</c:v>
                </c:pt>
                <c:pt idx="9">
                  <c:v>5525</c:v>
                </c:pt>
                <c:pt idx="10">
                  <c:v>6631</c:v>
                </c:pt>
                <c:pt idx="11">
                  <c:v>6037</c:v>
                </c:pt>
                <c:pt idx="12">
                  <c:v>7804</c:v>
                </c:pt>
                <c:pt idx="13">
                  <c:v>8270</c:v>
                </c:pt>
                <c:pt idx="14">
                  <c:v>7406</c:v>
                </c:pt>
                <c:pt idx="15">
                  <c:v>6501</c:v>
                </c:pt>
                <c:pt idx="16">
                  <c:v>5318</c:v>
                </c:pt>
                <c:pt idx="17">
                  <c:v>6163.9409699999997</c:v>
                </c:pt>
                <c:pt idx="18">
                  <c:v>7115.0303599999997</c:v>
                </c:pt>
                <c:pt idx="19">
                  <c:v>7598.3883539999997</c:v>
                </c:pt>
                <c:pt idx="20">
                  <c:v>8378.4640479999998</c:v>
                </c:pt>
              </c:numCache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'[22]12.4.1'!$A$7:$A$27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'[22]12.4.1'!$C$7:$C$27</c:f>
              <c:numCache>
                <c:formatCode>General</c:formatCode>
                <c:ptCount val="21"/>
                <c:pt idx="0">
                  <c:v>4197</c:v>
                </c:pt>
                <c:pt idx="1">
                  <c:v>4601</c:v>
                </c:pt>
                <c:pt idx="2">
                  <c:v>5068</c:v>
                </c:pt>
                <c:pt idx="3">
                  <c:v>4662</c:v>
                </c:pt>
                <c:pt idx="4">
                  <c:v>5116</c:v>
                </c:pt>
                <c:pt idx="5">
                  <c:v>5710</c:v>
                </c:pt>
                <c:pt idx="6">
                  <c:v>5447</c:v>
                </c:pt>
                <c:pt idx="7">
                  <c:v>5058</c:v>
                </c:pt>
                <c:pt idx="8">
                  <c:v>5407</c:v>
                </c:pt>
                <c:pt idx="9">
                  <c:v>5382</c:v>
                </c:pt>
                <c:pt idx="10">
                  <c:v>5582</c:v>
                </c:pt>
                <c:pt idx="11">
                  <c:v>5409</c:v>
                </c:pt>
                <c:pt idx="12">
                  <c:v>5578</c:v>
                </c:pt>
                <c:pt idx="13">
                  <c:v>5260</c:v>
                </c:pt>
                <c:pt idx="14">
                  <c:v>5408</c:v>
                </c:pt>
                <c:pt idx="15">
                  <c:v>5788</c:v>
                </c:pt>
                <c:pt idx="16">
                  <c:v>5038</c:v>
                </c:pt>
                <c:pt idx="17">
                  <c:v>5787.6723299999994</c:v>
                </c:pt>
                <c:pt idx="18">
                  <c:v>6977.6607899999999</c:v>
                </c:pt>
                <c:pt idx="19">
                  <c:v>6520.8608299999996</c:v>
                </c:pt>
                <c:pt idx="20">
                  <c:v>6681.3104510000003</c:v>
                </c:pt>
              </c:numCache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25400">
              <a:noFill/>
            </a:ln>
          </c:spPr>
          <c:cat>
            <c:numRef>
              <c:f>'[22]12.4.1'!$A$7:$A$27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'[22]12.4.1'!$D$7:$D$27</c:f>
              <c:numCache>
                <c:formatCode>General</c:formatCode>
                <c:ptCount val="21"/>
                <c:pt idx="0">
                  <c:v>3027</c:v>
                </c:pt>
                <c:pt idx="1">
                  <c:v>3244</c:v>
                </c:pt>
                <c:pt idx="2">
                  <c:v>2623</c:v>
                </c:pt>
                <c:pt idx="3">
                  <c:v>2571</c:v>
                </c:pt>
                <c:pt idx="4">
                  <c:v>2378</c:v>
                </c:pt>
                <c:pt idx="5">
                  <c:v>2183</c:v>
                </c:pt>
                <c:pt idx="6">
                  <c:v>2099</c:v>
                </c:pt>
                <c:pt idx="7">
                  <c:v>2193</c:v>
                </c:pt>
                <c:pt idx="8">
                  <c:v>2546</c:v>
                </c:pt>
                <c:pt idx="9">
                  <c:v>3806</c:v>
                </c:pt>
                <c:pt idx="10">
                  <c:v>3396</c:v>
                </c:pt>
                <c:pt idx="11">
                  <c:v>3353</c:v>
                </c:pt>
                <c:pt idx="12">
                  <c:v>2466</c:v>
                </c:pt>
                <c:pt idx="13">
                  <c:v>3523</c:v>
                </c:pt>
                <c:pt idx="14">
                  <c:v>1281</c:v>
                </c:pt>
                <c:pt idx="15">
                  <c:v>4761</c:v>
                </c:pt>
                <c:pt idx="16">
                  <c:v>3754.2882766255643</c:v>
                </c:pt>
                <c:pt idx="17">
                  <c:v>1287.8821761596864</c:v>
                </c:pt>
              </c:numCache>
            </c:numRef>
          </c:val>
        </c:ser>
        <c:overlap val="100"/>
        <c:axId val="88758144"/>
        <c:axId val="88759680"/>
      </c:barChart>
      <c:catAx>
        <c:axId val="88758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759680"/>
        <c:crosses val="autoZero"/>
        <c:auto val="1"/>
        <c:lblAlgn val="ctr"/>
        <c:lblOffset val="100"/>
        <c:tickLblSkip val="1"/>
        <c:tickMarkSkip val="1"/>
      </c:catAx>
      <c:valAx>
        <c:axId val="88759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758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121372028371484"/>
          <c:y val="0.1415442446937514"/>
          <c:w val="0.34610515707958805"/>
          <c:h val="4.59559236018673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 madera cortada (miles de euros)</a:t>
            </a:r>
          </a:p>
        </c:rich>
      </c:tx>
      <c:layout>
        <c:manualLayout>
          <c:xMode val="edge"/>
          <c:yMode val="edge"/>
          <c:x val="0.19186797164616648"/>
          <c:y val="3.23383870160601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06488188487849"/>
          <c:y val="0.17910491270433171"/>
          <c:w val="0.83062988857402098"/>
          <c:h val="0.70398180965730361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'[22]12.4.1'!$A$7:$A$25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'[22]12.4.1'!$F$7:$F$23</c:f>
              <c:numCache>
                <c:formatCode>General</c:formatCode>
                <c:ptCount val="17"/>
                <c:pt idx="0">
                  <c:v>444743</c:v>
                </c:pt>
                <c:pt idx="1">
                  <c:v>536499</c:v>
                </c:pt>
                <c:pt idx="2">
                  <c:v>602025</c:v>
                </c:pt>
                <c:pt idx="3">
                  <c:v>595719</c:v>
                </c:pt>
                <c:pt idx="4">
                  <c:v>655085</c:v>
                </c:pt>
                <c:pt idx="5">
                  <c:v>685953</c:v>
                </c:pt>
                <c:pt idx="6">
                  <c:v>669298</c:v>
                </c:pt>
                <c:pt idx="7">
                  <c:v>627945</c:v>
                </c:pt>
                <c:pt idx="8">
                  <c:v>623529</c:v>
                </c:pt>
                <c:pt idx="9">
                  <c:v>666321</c:v>
                </c:pt>
                <c:pt idx="10">
                  <c:v>750391</c:v>
                </c:pt>
                <c:pt idx="11">
                  <c:v>718811</c:v>
                </c:pt>
                <c:pt idx="12">
                  <c:v>730484</c:v>
                </c:pt>
                <c:pt idx="13">
                  <c:v>743657</c:v>
                </c:pt>
                <c:pt idx="14">
                  <c:v>720646.82539682544</c:v>
                </c:pt>
                <c:pt idx="15">
                  <c:v>871714</c:v>
                </c:pt>
                <c:pt idx="16">
                  <c:v>721415.59148213349</c:v>
                </c:pt>
              </c:numCache>
            </c:numRef>
          </c:val>
        </c:ser>
        <c:marker val="1"/>
        <c:axId val="88797952"/>
        <c:axId val="88799488"/>
      </c:lineChart>
      <c:catAx>
        <c:axId val="88797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799488"/>
        <c:crosses val="autoZero"/>
        <c:auto val="1"/>
        <c:lblAlgn val="ctr"/>
        <c:lblOffset val="100"/>
        <c:tickLblSkip val="1"/>
        <c:tickMarkSkip val="1"/>
      </c:catAx>
      <c:valAx>
        <c:axId val="88799488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797952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2012</a:t>
            </a:r>
          </a:p>
        </c:rich>
      </c:tx>
      <c:layout>
        <c:manualLayout>
          <c:xMode val="edge"/>
          <c:yMode val="edge"/>
          <c:x val="0.13674546969054024"/>
          <c:y val="2.8319754828334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2.850628725095276E-2"/>
          <c:y val="0.31521772590196967"/>
          <c:w val="0.43101506323440947"/>
          <c:h val="0.326087302657210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explosion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298098391239912E-2"/>
                  <c:y val="-9.2444046388874268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3.429226906339651E-2"/>
                  <c:y val="-8.5822886334145837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1.0409969478651895E-3"/>
                  <c:y val="-9.818454004846737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5105835518430916E-2"/>
                  <c:y val="-0.13270040087878404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3.9763620308840827E-2"/>
                  <c:y val="-5.3649898076707711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3.1032862237843333E-2"/>
                  <c:y val="8.6592072421001504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-1.4547422383114525E-4"/>
                  <c:y val="5.4662196402238558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5.4542114630586523E-2"/>
                  <c:y val="-6.0024442754742835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7.4978249439247805E-3"/>
                  <c:y val="-0.10548753849516238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2.2915580223739275E-2"/>
                  <c:y val="-4.6887792843933688E-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('12.4.2'!$B$6:$F$6,'12.4.2'!$B$14:$E$14)</c:f>
              <c:strCache>
                <c:ptCount val="9"/>
                <c:pt idx="0">
                  <c:v>Del Estado o de las CC.AA. y catalogados de utilidad pública</c:v>
                </c:pt>
                <c:pt idx="1">
                  <c:v>Del Estado o de las CC.AA.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Montes vecinales en mano común</c:v>
                </c:pt>
                <c:pt idx="8">
                  <c:v>Privada sin especificar</c:v>
                </c:pt>
              </c:strCache>
            </c:strRef>
          </c:cat>
          <c:val>
            <c:numRef>
              <c:f>('12.4.2'!$B$10:$F$10,'12.4.2'!$B$18:$E$18)</c:f>
              <c:numCache>
                <c:formatCode>#,##0__;\–#,##0__;0__;@__</c:formatCode>
                <c:ptCount val="9"/>
                <c:pt idx="0">
                  <c:v>401814.67500000005</c:v>
                </c:pt>
                <c:pt idx="1">
                  <c:v>77302.25</c:v>
                </c:pt>
                <c:pt idx="2">
                  <c:v>2574104.8399999989</c:v>
                </c:pt>
                <c:pt idx="3">
                  <c:v>331660.35499999998</c:v>
                </c:pt>
                <c:pt idx="4">
                  <c:v>114990.99</c:v>
                </c:pt>
                <c:pt idx="5">
                  <c:v>54991.368999999992</c:v>
                </c:pt>
                <c:pt idx="6">
                  <c:v>8116834.5899999999</c:v>
                </c:pt>
                <c:pt idx="7">
                  <c:v>1318160</c:v>
                </c:pt>
                <c:pt idx="8">
                  <c:v>2027598.7599999995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63"/>
          <c:y val="0.16304370649321009"/>
          <c:w val="0.37795241281114494"/>
          <c:h val="0.784783441728347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2013</a:t>
            </a:r>
          </a:p>
        </c:rich>
      </c:tx>
      <c:layout>
        <c:manualLayout>
          <c:xMode val="edge"/>
          <c:yMode val="edge"/>
          <c:x val="0.13674546969054024"/>
          <c:y val="2.8319754828334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2.850628725095276E-2"/>
          <c:y val="0.31521772590197006"/>
          <c:w val="0.43101506323441019"/>
          <c:h val="0.32608730265721103"/>
        </c:manualLayout>
      </c:layout>
      <c:pie3DChart>
        <c:varyColors val="1"/>
        <c:ser>
          <c:idx val="0"/>
          <c:order val="0"/>
          <c:explosion val="10"/>
          <c:dLbls>
            <c:showPercent val="1"/>
            <c:showLeaderLines val="1"/>
          </c:dLbls>
          <c:cat>
            <c:strRef>
              <c:f>('[22]12.4.2'!$B$6:$G$6,'[22]12.4.2'!$B$14:$E$14)</c:f>
              <c:strCache>
                <c:ptCount val="10"/>
                <c:pt idx="0">
                  <c:v>Del Estado o de las CC.AA. y catalogados de utilidad pública</c:v>
                </c:pt>
                <c:pt idx="1">
                  <c:v>Del Estado o de las CC.AA.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Pública sin especificar</c:v>
                </c:pt>
                <c:pt idx="6">
                  <c:v>Privada. Consorciados o conveniados</c:v>
                </c:pt>
                <c:pt idx="7">
                  <c:v>Privada. No consorciados</c:v>
                </c:pt>
                <c:pt idx="8">
                  <c:v>Montes vecinales en mano común</c:v>
                </c:pt>
                <c:pt idx="9">
                  <c:v>Privada sin especificar</c:v>
                </c:pt>
              </c:strCache>
            </c:strRef>
          </c:cat>
          <c:val>
            <c:numRef>
              <c:f>('[22]12.4.2'!$B$10:$G$10,'[22]12.4.2'!$B$18:$E$18)</c:f>
              <c:numCache>
                <c:formatCode>General</c:formatCode>
                <c:ptCount val="10"/>
                <c:pt idx="0">
                  <c:v>401814.67500000005</c:v>
                </c:pt>
                <c:pt idx="1">
                  <c:v>77302.25</c:v>
                </c:pt>
                <c:pt idx="2">
                  <c:v>2574104.8399999989</c:v>
                </c:pt>
                <c:pt idx="3">
                  <c:v>331660.35499999998</c:v>
                </c:pt>
                <c:pt idx="4">
                  <c:v>114990.99</c:v>
                </c:pt>
                <c:pt idx="5">
                  <c:v>42316.67</c:v>
                </c:pt>
                <c:pt idx="6">
                  <c:v>54991.368999999992</c:v>
                </c:pt>
                <c:pt idx="7">
                  <c:v>8116834.5899999999</c:v>
                </c:pt>
                <c:pt idx="8">
                  <c:v>1318160</c:v>
                </c:pt>
                <c:pt idx="9">
                  <c:v>2027598.7599999995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63"/>
          <c:y val="0.16304370649321009"/>
          <c:w val="0.32425860166172038"/>
          <c:h val="0.792591578226634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extracción de leña 
(miles de toneladas)</a:t>
            </a:r>
          </a:p>
        </c:rich>
      </c:tx>
      <c:layout>
        <c:manualLayout>
          <c:xMode val="edge"/>
          <c:yMode val="edge"/>
          <c:x val="0.24649813383852029"/>
          <c:y val="3.133137769543527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11477742695768"/>
          <c:y val="0.25735355716135577"/>
          <c:w val="0.84153155156312565"/>
          <c:h val="0.54656993568554613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'[22]12.4.6'!$A$7:$A$27</c:f>
              <c:strCach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  <c:pt idx="19">
                  <c:v>2012 (3)</c:v>
                </c:pt>
                <c:pt idx="20">
                  <c:v>2013 (3)</c:v>
                </c:pt>
              </c:strCache>
            </c:strRef>
          </c:cat>
          <c:val>
            <c:numRef>
              <c:f>'[22]12.4.6'!$B$7:$B$27</c:f>
              <c:numCache>
                <c:formatCode>General</c:formatCode>
                <c:ptCount val="21"/>
                <c:pt idx="0">
                  <c:v>1748</c:v>
                </c:pt>
                <c:pt idx="1">
                  <c:v>1609</c:v>
                </c:pt>
                <c:pt idx="2">
                  <c:v>2325</c:v>
                </c:pt>
                <c:pt idx="3">
                  <c:v>2377</c:v>
                </c:pt>
                <c:pt idx="4">
                  <c:v>1516</c:v>
                </c:pt>
                <c:pt idx="5">
                  <c:v>1390</c:v>
                </c:pt>
                <c:pt idx="6">
                  <c:v>1362</c:v>
                </c:pt>
                <c:pt idx="7">
                  <c:v>1493</c:v>
                </c:pt>
                <c:pt idx="8">
                  <c:v>955</c:v>
                </c:pt>
                <c:pt idx="9">
                  <c:v>1024</c:v>
                </c:pt>
                <c:pt idx="10">
                  <c:v>1151</c:v>
                </c:pt>
                <c:pt idx="11">
                  <c:v>1106</c:v>
                </c:pt>
                <c:pt idx="12">
                  <c:v>848</c:v>
                </c:pt>
                <c:pt idx="13">
                  <c:v>1189</c:v>
                </c:pt>
                <c:pt idx="14">
                  <c:v>1451</c:v>
                </c:pt>
                <c:pt idx="15">
                  <c:v>988</c:v>
                </c:pt>
                <c:pt idx="16">
                  <c:v>1175.248695</c:v>
                </c:pt>
                <c:pt idx="17">
                  <c:v>2444.9131200000002</c:v>
                </c:pt>
                <c:pt idx="18">
                  <c:v>1971.5994628000001</c:v>
                </c:pt>
                <c:pt idx="19">
                  <c:v>1541.7743210000001</c:v>
                </c:pt>
                <c:pt idx="20">
                  <c:v>1716.3372703</c:v>
                </c:pt>
              </c:numCache>
            </c:numRef>
          </c:val>
        </c:ser>
        <c:marker val="1"/>
        <c:axId val="88977408"/>
        <c:axId val="88978944"/>
      </c:lineChart>
      <c:catAx>
        <c:axId val="88977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978944"/>
        <c:crosses val="autoZero"/>
        <c:auto val="1"/>
        <c:lblAlgn val="ctr"/>
        <c:lblOffset val="100"/>
        <c:tickLblSkip val="2"/>
        <c:tickMarkSkip val="1"/>
      </c:catAx>
      <c:valAx>
        <c:axId val="88978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977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 leña. 
(miles de euros)</a:t>
            </a:r>
          </a:p>
        </c:rich>
      </c:tx>
      <c:layout>
        <c:manualLayout>
          <c:xMode val="edge"/>
          <c:yMode val="edge"/>
          <c:x val="0.25905842932381995"/>
          <c:y val="3.087889567122550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673939003656983"/>
          <c:y val="0.26128296337190837"/>
          <c:w val="0.82790001539150626"/>
          <c:h val="0.6270791120925806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'[22]12.4.6'!$A$7:$A$25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</c:strCache>
            </c:strRef>
          </c:cat>
          <c:val>
            <c:numRef>
              <c:f>'[22]12.4.6'!$C$7:$C$23</c:f>
              <c:numCache>
                <c:formatCode>General</c:formatCode>
                <c:ptCount val="17"/>
                <c:pt idx="0">
                  <c:v>29335</c:v>
                </c:pt>
                <c:pt idx="1">
                  <c:v>39108</c:v>
                </c:pt>
                <c:pt idx="2">
                  <c:v>56388</c:v>
                </c:pt>
                <c:pt idx="3">
                  <c:v>49891</c:v>
                </c:pt>
                <c:pt idx="4">
                  <c:v>31343</c:v>
                </c:pt>
                <c:pt idx="5">
                  <c:v>48255</c:v>
                </c:pt>
                <c:pt idx="6">
                  <c:v>34747</c:v>
                </c:pt>
                <c:pt idx="7">
                  <c:v>38660</c:v>
                </c:pt>
                <c:pt idx="8">
                  <c:v>21052</c:v>
                </c:pt>
                <c:pt idx="9">
                  <c:v>27969</c:v>
                </c:pt>
                <c:pt idx="10">
                  <c:v>32301</c:v>
                </c:pt>
                <c:pt idx="11">
                  <c:v>10515</c:v>
                </c:pt>
                <c:pt idx="12">
                  <c:v>20868</c:v>
                </c:pt>
                <c:pt idx="13">
                  <c:v>30289</c:v>
                </c:pt>
                <c:pt idx="14">
                  <c:v>29353</c:v>
                </c:pt>
                <c:pt idx="15">
                  <c:v>19987</c:v>
                </c:pt>
                <c:pt idx="16">
                  <c:v>23774.995614337044</c:v>
                </c:pt>
              </c:numCache>
            </c:numRef>
          </c:val>
        </c:ser>
        <c:marker val="1"/>
        <c:axId val="88990080"/>
        <c:axId val="88991616"/>
      </c:lineChart>
      <c:catAx>
        <c:axId val="88990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991616"/>
        <c:crosses val="autoZero"/>
        <c:auto val="1"/>
        <c:lblAlgn val="ctr"/>
        <c:lblOffset val="100"/>
        <c:tickLblSkip val="2"/>
        <c:tickMarkSkip val="1"/>
      </c:catAx>
      <c:valAx>
        <c:axId val="889916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990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extracción de leña según tipo de propiedad. Año 2013</a:t>
            </a:r>
          </a:p>
        </c:rich>
      </c:tx>
      <c:layout>
        <c:manualLayout>
          <c:xMode val="edge"/>
          <c:yMode val="edge"/>
          <c:x val="0.19215987591456299"/>
          <c:y val="3.2085755635685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40"/>
      <c:perspective val="0"/>
    </c:view3D>
    <c:plotArea>
      <c:layout>
        <c:manualLayout>
          <c:layoutTarget val="inner"/>
          <c:xMode val="edge"/>
          <c:yMode val="edge"/>
          <c:x val="0.12024672015849905"/>
          <c:y val="0.3200934579439253"/>
          <c:w val="0.43473814211149375"/>
          <c:h val="0.39252336448598374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"/>
          <c:dPt>
            <c:idx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2266741689396269E-2"/>
                  <c:y val="0.10369641094229365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2.4071570954027052E-2"/>
                  <c:y val="0.12266164864335879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1.6854133577100801E-2"/>
                  <c:y val="0.15418256727153867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2.0302227546450051E-2"/>
                  <c:y val="0.1078251615664383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6.3035228917776492E-2"/>
                  <c:y val="7.1677501462358767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4.3926013006835414E-2"/>
                  <c:y val="-6.9553300457368988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4757615729688466E-2"/>
                  <c:y val="-0.14442472765770584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5.3766164857984397E-2"/>
                  <c:y val="3.9376077647345811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6.4621674965739439E-3"/>
                  <c:y val="7.6313629445944739E-3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4.0383718866014023E-3"/>
                  <c:y val="4.2008852850682961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'[22]12.4.7'!$B$6:$I$6</c:f>
              <c:strCache>
                <c:ptCount val="8"/>
                <c:pt idx="0">
                  <c:v>Del Estado o de las CC.AA. y catalogados de utilidad pública</c:v>
                </c:pt>
                <c:pt idx="1">
                  <c:v>De las CC.AA. o del Estado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Privada: Sin especificar</c:v>
                </c:pt>
              </c:strCache>
            </c:strRef>
          </c:cat>
          <c:val>
            <c:numRef>
              <c:f>'[22]12.4.7'!$B$10:$I$10</c:f>
              <c:numCache>
                <c:formatCode>General</c:formatCode>
                <c:ptCount val="8"/>
                <c:pt idx="0">
                  <c:v>285976.55670000002</c:v>
                </c:pt>
                <c:pt idx="1">
                  <c:v>20364.729399999997</c:v>
                </c:pt>
                <c:pt idx="2">
                  <c:v>280786.67479999998</c:v>
                </c:pt>
                <c:pt idx="3">
                  <c:v>93882.02860000002</c:v>
                </c:pt>
                <c:pt idx="4">
                  <c:v>47628.7376</c:v>
                </c:pt>
                <c:pt idx="5">
                  <c:v>20343.27</c:v>
                </c:pt>
                <c:pt idx="6">
                  <c:v>701081.68319999997</c:v>
                </c:pt>
                <c:pt idx="7">
                  <c:v>266273.58999999997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727457628945"/>
          <c:y val="0.14395673802806741"/>
          <c:w val="0.29496417679905568"/>
          <c:h val="0.815420560747656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 de las licencias expedidas
de caza y pesca</a:t>
            </a:r>
          </a:p>
        </c:rich>
      </c:tx>
      <c:layout>
        <c:manualLayout>
          <c:xMode val="edge"/>
          <c:yMode val="edge"/>
          <c:x val="0.29347508686920487"/>
          <c:y val="2.75562767074723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80777200420797"/>
          <c:y val="0.24084285865113741"/>
          <c:w val="0.88108977015524859"/>
          <c:h val="0.68508471374035196"/>
        </c:manualLayout>
      </c:layout>
      <c:lineChart>
        <c:grouping val="standard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dPt>
            <c:idx val="12"/>
            <c:spPr>
              <a:ln w="38100">
                <a:solidFill>
                  <a:srgbClr val="993300"/>
                </a:solidFill>
                <a:prstDash val="sysDot"/>
              </a:ln>
            </c:spPr>
          </c:dPt>
          <c:dPt>
            <c:idx val="14"/>
            <c:spPr>
              <a:ln w="38100" cmpd="sng">
                <a:pattFill prst="pct25">
                  <a:fgClr>
                    <a:srgbClr val="993300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dPt>
            <c:idx val="15"/>
            <c:spPr>
              <a:ln w="38100">
                <a:pattFill prst="pct25">
                  <a:fgClr>
                    <a:srgbClr val="993300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cat>
            <c:strRef>
              <c:f>'[22]12.5.1'!$A$7:$A$28</c:f>
              <c:str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strCache>
            </c:strRef>
          </c:cat>
          <c:val>
            <c:numRef>
              <c:f>'[22]12.5.1'!$B$7:$B$28</c:f>
              <c:numCache>
                <c:formatCode>General</c:formatCode>
                <c:ptCount val="22"/>
                <c:pt idx="0">
                  <c:v>1356553</c:v>
                </c:pt>
                <c:pt idx="1">
                  <c:v>1332252</c:v>
                </c:pt>
                <c:pt idx="2">
                  <c:v>1342603</c:v>
                </c:pt>
                <c:pt idx="3">
                  <c:v>1320315</c:v>
                </c:pt>
                <c:pt idx="4">
                  <c:v>1298860</c:v>
                </c:pt>
                <c:pt idx="5">
                  <c:v>1268057</c:v>
                </c:pt>
                <c:pt idx="6">
                  <c:v>1253105</c:v>
                </c:pt>
                <c:pt idx="7">
                  <c:v>1200951</c:v>
                </c:pt>
                <c:pt idx="8">
                  <c:v>1200875</c:v>
                </c:pt>
                <c:pt idx="9">
                  <c:v>1099856</c:v>
                </c:pt>
                <c:pt idx="10">
                  <c:v>1036340</c:v>
                </c:pt>
                <c:pt idx="11">
                  <c:v>1157969</c:v>
                </c:pt>
                <c:pt idx="12">
                  <c:v>1115000</c:v>
                </c:pt>
                <c:pt idx="13">
                  <c:v>1069804</c:v>
                </c:pt>
                <c:pt idx="14">
                  <c:v>924524</c:v>
                </c:pt>
                <c:pt idx="15">
                  <c:v>946965</c:v>
                </c:pt>
                <c:pt idx="16">
                  <c:v>969298</c:v>
                </c:pt>
                <c:pt idx="17">
                  <c:v>1032242</c:v>
                </c:pt>
                <c:pt idx="18">
                  <c:v>1078852</c:v>
                </c:pt>
                <c:pt idx="19">
                  <c:v>957191</c:v>
                </c:pt>
                <c:pt idx="20">
                  <c:v>906437</c:v>
                </c:pt>
                <c:pt idx="21">
                  <c:v>848243</c:v>
                </c:pt>
              </c:numCache>
            </c:numRef>
          </c:val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12"/>
            <c:spPr>
              <a:ln w="38100">
                <a:solidFill>
                  <a:srgbClr val="3366FF"/>
                </a:solidFill>
                <a:prstDash val="sysDot"/>
              </a:ln>
            </c:spPr>
          </c:dPt>
          <c:dPt>
            <c:idx val="14"/>
            <c:spPr>
              <a:ln w="38100" cmpd="sng">
                <a:pattFill prst="pct25">
                  <a:fgClr>
                    <a:srgbClr val="3366FF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dPt>
            <c:idx val="15"/>
            <c:spPr>
              <a:ln w="38100">
                <a:pattFill prst="pct25">
                  <a:fgClr>
                    <a:srgbClr val="3366FF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cat>
            <c:strRef>
              <c:f>'[22]12.5.1'!$A$7:$A$28</c:f>
              <c:str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strCache>
            </c:strRef>
          </c:cat>
          <c:val>
            <c:numRef>
              <c:f>'[22]12.5.1'!$C$7:$C$28</c:f>
              <c:numCache>
                <c:formatCode>General</c:formatCode>
                <c:ptCount val="22"/>
                <c:pt idx="0">
                  <c:v>844299</c:v>
                </c:pt>
                <c:pt idx="1">
                  <c:v>799990</c:v>
                </c:pt>
                <c:pt idx="2">
                  <c:v>834085</c:v>
                </c:pt>
                <c:pt idx="3">
                  <c:v>820252</c:v>
                </c:pt>
                <c:pt idx="4">
                  <c:v>878282</c:v>
                </c:pt>
                <c:pt idx="5">
                  <c:v>837092</c:v>
                </c:pt>
                <c:pt idx="6">
                  <c:v>829083</c:v>
                </c:pt>
                <c:pt idx="7">
                  <c:v>834680</c:v>
                </c:pt>
                <c:pt idx="8">
                  <c:v>856450</c:v>
                </c:pt>
                <c:pt idx="9">
                  <c:v>825020</c:v>
                </c:pt>
                <c:pt idx="10">
                  <c:v>724800</c:v>
                </c:pt>
                <c:pt idx="11">
                  <c:v>667655</c:v>
                </c:pt>
                <c:pt idx="12">
                  <c:v>685000</c:v>
                </c:pt>
                <c:pt idx="13">
                  <c:v>699078</c:v>
                </c:pt>
                <c:pt idx="14">
                  <c:v>663000</c:v>
                </c:pt>
                <c:pt idx="15">
                  <c:v>668685</c:v>
                </c:pt>
                <c:pt idx="16">
                  <c:v>751937</c:v>
                </c:pt>
                <c:pt idx="17">
                  <c:v>849102</c:v>
                </c:pt>
                <c:pt idx="18">
                  <c:v>851759</c:v>
                </c:pt>
                <c:pt idx="19">
                  <c:v>758018</c:v>
                </c:pt>
                <c:pt idx="20">
                  <c:v>874802</c:v>
                </c:pt>
                <c:pt idx="21">
                  <c:v>631643</c:v>
                </c:pt>
              </c:numCache>
            </c:numRef>
          </c:val>
        </c:ser>
        <c:marker val="1"/>
        <c:axId val="89220608"/>
        <c:axId val="89222144"/>
      </c:lineChart>
      <c:catAx>
        <c:axId val="89220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222144"/>
        <c:crosses val="autoZero"/>
        <c:auto val="1"/>
        <c:lblAlgn val="ctr"/>
        <c:lblOffset val="100"/>
        <c:tickLblSkip val="1"/>
        <c:tickMarkSkip val="1"/>
      </c:catAx>
      <c:valAx>
        <c:axId val="89222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220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56839554975059"/>
          <c:y val="0.14809439927983681"/>
          <c:w val="0.37270792820937881"/>
          <c:h val="5.60003111819914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2013 (kg)</a:t>
            </a:r>
          </a:p>
        </c:rich>
      </c:tx>
      <c:layout>
        <c:manualLayout>
          <c:xMode val="edge"/>
          <c:yMode val="edge"/>
          <c:x val="0.11088947214931395"/>
          <c:y val="5.9431436505793488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89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6995E-2"/>
          <c:y val="0.34828540913254846"/>
          <c:w val="0.7975009735119305"/>
          <c:h val="0.62269209511576462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3.4592699889229202E-2"/>
                  <c:y val="-0.12362161224001753"/>
                </c:manualLayout>
              </c:layout>
              <c:showVal val="1"/>
              <c:showCatName val="1"/>
              <c:separator>
</c:separator>
            </c:dLbl>
            <c:dLbl>
              <c:idx val="1"/>
              <c:layout>
                <c:manualLayout>
                  <c:x val="2.5465761445688771E-2"/>
                  <c:y val="-9.0129706421900879E-2"/>
                </c:manualLayout>
              </c:layout>
              <c:showVal val="1"/>
              <c:showCatName val="1"/>
              <c:separator>
</c:separator>
            </c:dLbl>
            <c:dLbl>
              <c:idx val="2"/>
              <c:layout>
                <c:manualLayout>
                  <c:x val="4.4660017715617013E-2"/>
                  <c:y val="-6.0969441482616522E-2"/>
                </c:manualLayout>
              </c:layout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</c:dLbls>
          <c:cat>
            <c:strRef>
              <c:f>('[22]12.5.3'!$A$8,'[22]12.5.3'!$A$22,'[22]12.5.3'!$A$28)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('[22]12.5.3'!$B$20,'[22]12.5.3'!$B$26,'[22]12.5.3'!$B$41)</c:f>
              <c:numCache>
                <c:formatCode>General</c:formatCode>
                <c:ptCount val="3"/>
                <c:pt idx="0">
                  <c:v>513867</c:v>
                </c:pt>
                <c:pt idx="1">
                  <c:v>8313274</c:v>
                </c:pt>
                <c:pt idx="2">
                  <c:v>15375943</c:v>
                </c:pt>
              </c:numCache>
            </c:numRef>
          </c:val>
        </c:ser>
        <c:dLbls>
          <c:showVal val="1"/>
          <c:showCatName val="1"/>
          <c:separator>
</c:separator>
        </c:dLbls>
        <c:gapWidth val="50"/>
        <c:gapDepth val="90"/>
        <c:shape val="cylinder"/>
        <c:axId val="89492096"/>
        <c:axId val="89497984"/>
        <c:axId val="0"/>
      </c:bar3DChart>
      <c:catAx>
        <c:axId val="89492096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89497984"/>
        <c:crosses val="autoZero"/>
        <c:auto val="1"/>
        <c:lblAlgn val="ctr"/>
        <c:lblOffset val="100"/>
        <c:tickMarkSkip val="1"/>
      </c:catAx>
      <c:valAx>
        <c:axId val="89497984"/>
        <c:scaling>
          <c:orientation val="minMax"/>
        </c:scaling>
        <c:axPos val="l"/>
        <c:numFmt formatCode="General" sourceLinked="1"/>
        <c:majorTickMark val="none"/>
        <c:tickLblPos val="none"/>
        <c:spPr>
          <a:ln w="9525">
            <a:noFill/>
          </a:ln>
        </c:spPr>
        <c:crossAx val="89492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arbolados según titularidad. Año 2013</a:t>
            </a:r>
          </a:p>
        </c:rich>
      </c:tx>
      <c:layout>
        <c:manualLayout>
          <c:xMode val="edge"/>
          <c:yMode val="edge"/>
          <c:x val="0.23027989777896871"/>
          <c:y val="6.05255556073239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837676574731121"/>
          <c:y val="0.36616828961468811"/>
          <c:w val="0.69254725705939024"/>
          <c:h val="0.5008705679541535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693828855804011E-2"/>
                  <c:y val="-8.770607315674554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5.0802511786607434E-3"/>
                  <c:y val="-0.1364950062522753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5.0019229703753304E-2"/>
                  <c:y val="3.860097579435953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4.4363670516227874E-2"/>
                  <c:y val="-7.615444786334639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972292191435694"/>
                  <c:y val="0.3461542285534375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'12.1.2'!$B$5:$E$5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'12.1.2'!$B$24:$E$24</c:f>
              <c:numCache>
                <c:formatCode>#,##0\ _€;\-#,##0\ _€</c:formatCode>
                <c:ptCount val="4"/>
                <c:pt idx="0">
                  <c:v>1136805.0599804854</c:v>
                </c:pt>
                <c:pt idx="1">
                  <c:v>4114825.5104621467</c:v>
                </c:pt>
                <c:pt idx="2">
                  <c:v>12876926.163288061</c:v>
                </c:pt>
                <c:pt idx="3">
                  <c:v>428471.9251635297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2013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76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312"/>
          <c:w val="0.82758771331058456"/>
          <c:h val="0.59323704885708273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0606798696556122E-2"/>
                  <c:y val="-7.28466078825224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</c:dLbl>
            <c:dLbl>
              <c:idx val="1"/>
              <c:layout>
                <c:manualLayout>
                  <c:x val="3.1715672160566886E-2"/>
                  <c:y val="-8.304560852598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</c:dLbl>
            <c:dLbl>
              <c:idx val="2"/>
              <c:layout>
                <c:manualLayout>
                  <c:x val="5.5484123546444802E-2"/>
                  <c:y val="-9.34256220940577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</c:dLbls>
          <c:cat>
            <c:strRef>
              <c:f>('[22]12.5.3'!$A$8,'[22]12.5.3'!$A$22,'[22]12.5.3'!$A$28)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('[22]12.5.3'!$E$20,'[22]12.5.3'!$E$26,'[22]12.5.3'!$E$41)</c:f>
              <c:numCache>
                <c:formatCode>General</c:formatCode>
                <c:ptCount val="3"/>
                <c:pt idx="0">
                  <c:v>45886181</c:v>
                </c:pt>
                <c:pt idx="1">
                  <c:v>20544957.5</c:v>
                </c:pt>
                <c:pt idx="2">
                  <c:v>17819581.75</c:v>
                </c:pt>
              </c:numCache>
            </c:numRef>
          </c:val>
        </c:ser>
        <c:dLbls>
          <c:showVal val="1"/>
          <c:showCatName val="1"/>
          <c:separator>
</c:separator>
        </c:dLbls>
        <c:gapWidth val="50"/>
        <c:gapDepth val="90"/>
        <c:shape val="cylinder"/>
        <c:axId val="89531904"/>
        <c:axId val="89533440"/>
        <c:axId val="0"/>
      </c:bar3DChart>
      <c:catAx>
        <c:axId val="89531904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89533440"/>
        <c:crosses val="autoZero"/>
        <c:auto val="1"/>
        <c:lblAlgn val="ctr"/>
        <c:lblOffset val="100"/>
        <c:tickMarkSkip val="1"/>
      </c:catAx>
      <c:valAx>
        <c:axId val="89533440"/>
        <c:scaling>
          <c:orientation val="minMax"/>
        </c:scaling>
        <c:axPos val="l"/>
        <c:numFmt formatCode="General" sourceLinked="1"/>
        <c:majorTickMark val="none"/>
        <c:tickLblPos val="none"/>
        <c:spPr>
          <a:ln w="9525">
            <a:noFill/>
          </a:ln>
        </c:spPr>
        <c:crossAx val="8953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cinegéticas. Año 2013</a:t>
            </a:r>
          </a:p>
        </c:rich>
      </c:tx>
      <c:layout>
        <c:manualLayout>
          <c:xMode val="edge"/>
          <c:yMode val="edge"/>
          <c:x val="0.17380019855031187"/>
          <c:y val="5.05796291592583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X val="44"/>
      <c:hPercent val="290"/>
      <c:rotY val="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46406947517039"/>
          <c:y val="0.12403132073472006"/>
          <c:w val="0.83268080152267365"/>
          <c:h val="0.86563525929440799"/>
        </c:manualLayout>
      </c:layout>
      <c:bar3DChart>
        <c:barDir val="bar"/>
        <c:grouping val="clustered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0990255207460827E-2"/>
                  <c:y val="6.3390913345134524E-3"/>
                </c:manualLayout>
              </c:layout>
              <c:showVal val="1"/>
            </c:dLbl>
            <c:dLbl>
              <c:idx val="1"/>
              <c:layout>
                <c:manualLayout>
                  <c:x val="1.2124588149885589E-2"/>
                  <c:y val="1.8534117343859207E-3"/>
                </c:manualLayout>
              </c:layout>
              <c:showVal val="1"/>
            </c:dLbl>
            <c:dLbl>
              <c:idx val="2"/>
              <c:layout>
                <c:manualLayout>
                  <c:x val="1.3033310995700006E-2"/>
                  <c:y val="4.2586149599517075E-3"/>
                </c:manualLayout>
              </c:layout>
              <c:showVal val="1"/>
            </c:dLbl>
            <c:dLbl>
              <c:idx val="3"/>
              <c:layout>
                <c:manualLayout>
                  <c:x val="1.407340704752332E-2"/>
                  <c:y val="5.8022204588767494E-3"/>
                </c:manualLayout>
              </c:layout>
              <c:showVal val="1"/>
            </c:dLbl>
            <c:dLbl>
              <c:idx val="4"/>
              <c:layout>
                <c:manualLayout>
                  <c:x val="1.7924973474060423E-2"/>
                  <c:y val="1.509776394229791E-2"/>
                </c:manualLayout>
              </c:layout>
              <c:showVal val="1"/>
            </c:dLbl>
            <c:dLbl>
              <c:idx val="5"/>
              <c:layout>
                <c:manualLayout>
                  <c:x val="2.6447364811106142E-2"/>
                  <c:y val="4.1234837199403511E-3"/>
                </c:manualLayout>
              </c:layout>
              <c:showVal val="1"/>
            </c:dLbl>
            <c:dLbl>
              <c:idx val="6"/>
              <c:layout>
                <c:manualLayout>
                  <c:x val="1.7374395018209633E-2"/>
                  <c:y val="1.0433176740749835E-2"/>
                </c:manualLayout>
              </c:layout>
              <c:showVal val="1"/>
            </c:dLbl>
            <c:dLbl>
              <c:idx val="7"/>
              <c:layout>
                <c:manualLayout>
                  <c:x val="1.0347197453976786E-2"/>
                  <c:y val="1.2178123004894658E-2"/>
                </c:manualLayout>
              </c:layout>
              <c:showVal val="1"/>
            </c:dLbl>
            <c:dLbl>
              <c:idx val="8"/>
              <c:layout>
                <c:manualLayout>
                  <c:x val="6.8386716098516633E-3"/>
                  <c:y val="2.3856671255159098E-2"/>
                </c:manualLayout>
              </c:layout>
              <c:showVal val="1"/>
            </c:dLbl>
            <c:dLbl>
              <c:idx val="9"/>
              <c:layout>
                <c:manualLayout>
                  <c:x val="6.581250514417443E-3"/>
                  <c:y val="1.0298733773143214E-2"/>
                </c:manualLayout>
              </c:layout>
              <c:showVal val="1"/>
            </c:dLbl>
            <c:dLbl>
              <c:idx val="10"/>
              <c:layout>
                <c:manualLayout>
                  <c:x val="2.3214765837197178E-2"/>
                  <c:y val="1.442620770376676E-2"/>
                </c:manualLayout>
              </c:layout>
              <c:showVal val="1"/>
            </c:dLbl>
            <c:dLbl>
              <c:idx val="11"/>
              <c:layout>
                <c:manualLayout>
                  <c:x val="1.4803477221939343E-2"/>
                  <c:y val="3.1072123772228628E-2"/>
                </c:manualLayout>
              </c:layout>
              <c:showVal val="1"/>
            </c:dLbl>
            <c:dLbl>
              <c:idx val="12"/>
              <c:layout>
                <c:manualLayout>
                  <c:x val="0.10551594732780972"/>
                  <c:y val="9.3598867057378306E-3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74248460795114368"/>
                  <c:y val="1.2919929243200104E-2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42412451361867998"/>
                  <c:y val="0.87250095701460861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3813229571984431"/>
                  <c:y val="0.92624195799014664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6601815823605706"/>
                  <c:y val="0.9799829589656833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'[22]12.5.4'!$A$7:$A$17</c:f>
              <c:strCache>
                <c:ptCount val="11"/>
                <c:pt idx="0">
                  <c:v>Ciervo</c:v>
                </c:pt>
                <c:pt idx="1">
                  <c:v>Corzo</c:v>
                </c:pt>
                <c:pt idx="2">
                  <c:v>Gamo</c:v>
                </c:pt>
                <c:pt idx="3">
                  <c:v>Jabalí</c:v>
                </c:pt>
                <c:pt idx="4">
                  <c:v>Conejo</c:v>
                </c:pt>
                <c:pt idx="5">
                  <c:v>Liebre</c:v>
                </c:pt>
                <c:pt idx="6">
                  <c:v>Acuáticas y anátidas</c:v>
                </c:pt>
                <c:pt idx="7">
                  <c:v>Codorniz</c:v>
                </c:pt>
                <c:pt idx="8">
                  <c:v>Faisán</c:v>
                </c:pt>
                <c:pt idx="9">
                  <c:v>Paloma</c:v>
                </c:pt>
                <c:pt idx="10">
                  <c:v>Perdiz</c:v>
                </c:pt>
              </c:strCache>
            </c:strRef>
          </c:cat>
          <c:val>
            <c:numRef>
              <c:f>'[22]12.5.4'!$D$7:$D$17</c:f>
              <c:numCache>
                <c:formatCode>General</c:formatCode>
                <c:ptCount val="11"/>
                <c:pt idx="0">
                  <c:v>898</c:v>
                </c:pt>
                <c:pt idx="1">
                  <c:v>129</c:v>
                </c:pt>
                <c:pt idx="2">
                  <c:v>65</c:v>
                </c:pt>
                <c:pt idx="3">
                  <c:v>754</c:v>
                </c:pt>
                <c:pt idx="4">
                  <c:v>182176</c:v>
                </c:pt>
                <c:pt idx="5">
                  <c:v>423</c:v>
                </c:pt>
                <c:pt idx="6">
                  <c:v>9053</c:v>
                </c:pt>
                <c:pt idx="7">
                  <c:v>42461</c:v>
                </c:pt>
                <c:pt idx="8">
                  <c:v>82372</c:v>
                </c:pt>
                <c:pt idx="9">
                  <c:v>25879</c:v>
                </c:pt>
                <c:pt idx="10">
                  <c:v>1352058</c:v>
                </c:pt>
              </c:numCache>
            </c:numRef>
          </c:val>
        </c:ser>
        <c:dLbls>
          <c:showVal val="1"/>
        </c:dLbls>
        <c:gapWidth val="70"/>
        <c:shape val="cylinder"/>
        <c:axId val="89558400"/>
        <c:axId val="89568384"/>
        <c:axId val="0"/>
      </c:bar3DChart>
      <c:catAx>
        <c:axId val="8955840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 anchor="ctr" anchorCtr="1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568384"/>
        <c:crosses val="autoZero"/>
        <c:lblAlgn val="ctr"/>
        <c:lblOffset val="0"/>
        <c:tickLblSkip val="1"/>
        <c:tickMarkSkip val="1"/>
      </c:catAx>
      <c:valAx>
        <c:axId val="89568384"/>
        <c:scaling>
          <c:orientation val="minMax"/>
        </c:scaling>
        <c:delete val="1"/>
        <c:axPos val="t"/>
        <c:numFmt formatCode="General" sourceLinked="1"/>
        <c:tickLblPos val="none"/>
        <c:crossAx val="8955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piscícolas. Año 2013</a:t>
            </a:r>
          </a:p>
        </c:rich>
      </c:tx>
      <c:layout>
        <c:manualLayout>
          <c:xMode val="edge"/>
          <c:yMode val="edge"/>
          <c:x val="0.18095668274024046"/>
          <c:y val="5.12819571023009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5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537076063345683"/>
          <c:y val="0.15949367088607769"/>
          <c:w val="0.67750368116039572"/>
          <c:h val="0.80759493670886073"/>
        </c:manualLayout>
      </c:layout>
      <c:bar3DChart>
        <c:barDir val="bar"/>
        <c:grouping val="clustered"/>
        <c:ser>
          <c:idx val="1"/>
          <c:order val="0"/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7.9972430501890537E-3"/>
                  <c:y val="3.390677431143884E-3"/>
                </c:manualLayout>
              </c:layout>
              <c:showVal val="1"/>
            </c:dLbl>
            <c:dLbl>
              <c:idx val="1"/>
              <c:layout>
                <c:manualLayout>
                  <c:x val="1.3454500716265401E-2"/>
                  <c:y val="3.3400680748697986E-3"/>
                </c:manualLayout>
              </c:layout>
              <c:showVal val="1"/>
            </c:dLbl>
            <c:dLbl>
              <c:idx val="2"/>
              <c:layout>
                <c:manualLayout>
                  <c:x val="1.2575729094871101E-2"/>
                  <c:y val="6.6657364032027804E-3"/>
                </c:manualLayout>
              </c:layout>
              <c:showVal val="1"/>
            </c:dLbl>
            <c:dLbl>
              <c:idx val="3"/>
              <c:layout>
                <c:manualLayout>
                  <c:x val="1.1658712358128384E-2"/>
                  <c:y val="1.0834815417528301E-2"/>
                </c:manualLayout>
              </c:layout>
              <c:showVal val="1"/>
            </c:dLbl>
            <c:dLbl>
              <c:idx val="4"/>
              <c:layout>
                <c:manualLayout>
                  <c:x val="1.7570542408989327E-2"/>
                  <c:y val="9.9415927439449828E-3"/>
                </c:manualLayout>
              </c:layout>
              <c:showVal val="1"/>
            </c:dLbl>
            <c:dLbl>
              <c:idx val="5"/>
              <c:layout>
                <c:manualLayout>
                  <c:x val="1.19045928277533E-2"/>
                  <c:y val="1.1579388019535583E-2"/>
                </c:manualLayout>
              </c:layout>
              <c:showVal val="1"/>
            </c:dLbl>
            <c:dLbl>
              <c:idx val="6"/>
              <c:layout>
                <c:manualLayout>
                  <c:x val="1.5070404492405483E-2"/>
                  <c:y val="1.3216314116948794E-2"/>
                </c:manualLayout>
              </c:layout>
              <c:showVal val="1"/>
            </c:dLbl>
            <c:dLbl>
              <c:idx val="7"/>
              <c:layout>
                <c:manualLayout>
                  <c:x val="1.6489853846258878E-2"/>
                  <c:y val="-3.2173958387652209E-4"/>
                </c:manualLayout>
              </c:layout>
              <c:showVal val="1"/>
            </c:dLbl>
            <c:dLbl>
              <c:idx val="8"/>
              <c:layout>
                <c:manualLayout>
                  <c:x val="1.2153971469746653E-2"/>
                  <c:y val="3.0326588923220042E-3"/>
                </c:manualLayout>
              </c:layout>
              <c:showVal val="1"/>
            </c:dLbl>
            <c:dLbl>
              <c:idx val="9"/>
              <c:layout>
                <c:manualLayout>
                  <c:x val="9.212807285030886E-3"/>
                  <c:y val="7.0508654772583803E-3"/>
                </c:manualLayout>
              </c:layout>
              <c:showVal val="1"/>
            </c:dLbl>
            <c:dLbl>
              <c:idx val="10"/>
              <c:layout>
                <c:manualLayout>
                  <c:x val="8.2143180378314619E-3"/>
                  <c:y val="-8.1164158277684112E-3"/>
                </c:manualLayout>
              </c:layout>
              <c:showVal val="1"/>
            </c:dLbl>
            <c:dLbl>
              <c:idx val="11"/>
              <c:layout>
                <c:manualLayout>
                  <c:x val="2.0768882669507171E-2"/>
                  <c:y val="-1.2128509252799105E-2"/>
                </c:manualLayout>
              </c:layout>
              <c:showVal val="1"/>
            </c:dLbl>
            <c:dLbl>
              <c:idx val="12"/>
              <c:layout>
                <c:manualLayout>
                  <c:x val="-0.28882017476555866"/>
                  <c:y val="8.9758538508892829E-2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7320135212576229"/>
                  <c:y val="0.74358974358974361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42266300108301336"/>
                  <c:y val="0.78632478632478664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359333227304057"/>
                  <c:y val="0.83475783475783472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6544606770222081"/>
                  <c:y val="0.8831908831908875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'[22]12.5.4'!$A$20:$A$31</c:f>
              <c:strCache>
                <c:ptCount val="12"/>
                <c:pt idx="0">
                  <c:v>Anguila</c:v>
                </c:pt>
                <c:pt idx="1">
                  <c:v>Barbo</c:v>
                </c:pt>
                <c:pt idx="2">
                  <c:v>Cangrejo autóctono</c:v>
                </c:pt>
                <c:pt idx="3">
                  <c:v>Cangrejo sin especificar</c:v>
                </c:pt>
                <c:pt idx="4">
                  <c:v>Carpa</c:v>
                </c:pt>
                <c:pt idx="5">
                  <c:v>Otros Ciprínidos</c:v>
                </c:pt>
                <c:pt idx="6">
                  <c:v>Salmón</c:v>
                </c:pt>
                <c:pt idx="7">
                  <c:v>Tenca</c:v>
                </c:pt>
                <c:pt idx="8">
                  <c:v>Trucha arco-iris</c:v>
                </c:pt>
                <c:pt idx="9">
                  <c:v>Trucha común</c:v>
                </c:pt>
                <c:pt idx="10">
                  <c:v>Trucha sin especificar</c:v>
                </c:pt>
                <c:pt idx="11">
                  <c:v>Otros</c:v>
                </c:pt>
              </c:strCache>
            </c:strRef>
          </c:cat>
          <c:val>
            <c:numRef>
              <c:f>'[22]12.5.4'!$D$20:$D$31</c:f>
              <c:numCache>
                <c:formatCode>General</c:formatCode>
                <c:ptCount val="12"/>
                <c:pt idx="0">
                  <c:v>96885.59</c:v>
                </c:pt>
                <c:pt idx="1">
                  <c:v>4576</c:v>
                </c:pt>
                <c:pt idx="2">
                  <c:v>47988</c:v>
                </c:pt>
                <c:pt idx="3">
                  <c:v>200</c:v>
                </c:pt>
                <c:pt idx="4">
                  <c:v>251216</c:v>
                </c:pt>
                <c:pt idx="5">
                  <c:v>267880</c:v>
                </c:pt>
                <c:pt idx="6">
                  <c:v>687342</c:v>
                </c:pt>
                <c:pt idx="7">
                  <c:v>2252700</c:v>
                </c:pt>
                <c:pt idx="8">
                  <c:v>250194</c:v>
                </c:pt>
                <c:pt idx="9">
                  <c:v>2370207</c:v>
                </c:pt>
                <c:pt idx="10">
                  <c:v>1554522</c:v>
                </c:pt>
                <c:pt idx="11">
                  <c:v>11900</c:v>
                </c:pt>
              </c:numCache>
            </c:numRef>
          </c:val>
        </c:ser>
        <c:dLbls>
          <c:showVal val="1"/>
        </c:dLbls>
        <c:gapWidth val="70"/>
        <c:shape val="cylinder"/>
        <c:axId val="89658496"/>
        <c:axId val="89660032"/>
        <c:axId val="0"/>
      </c:bar3DChart>
      <c:catAx>
        <c:axId val="8965849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660032"/>
        <c:crosses val="autoZero"/>
        <c:lblAlgn val="ctr"/>
        <c:lblOffset val="100"/>
        <c:tickLblSkip val="1"/>
        <c:tickMarkSkip val="1"/>
      </c:catAx>
      <c:valAx>
        <c:axId val="89660032"/>
        <c:scaling>
          <c:orientation val="minMax"/>
        </c:scaling>
        <c:delete val="1"/>
        <c:axPos val="b"/>
        <c:numFmt formatCode="General" sourceLinked="1"/>
        <c:tickLblPos val="none"/>
        <c:crossAx val="896584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sitios Natura 2000 por administración competente</a:t>
            </a:r>
          </a:p>
        </c:rich>
      </c:tx>
      <c:layout>
        <c:manualLayout>
          <c:xMode val="edge"/>
          <c:yMode val="edge"/>
          <c:x val="0.14105793450881621"/>
          <c:y val="2.857142857142859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X val="30"/>
      <c:hPercent val="152"/>
      <c:rotY val="44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727726401681104"/>
          <c:y val="0.16883149001526443"/>
          <c:w val="0.75710124356351305"/>
          <c:h val="0.81039115207326562"/>
        </c:manualLayout>
      </c:layout>
      <c:bar3DChart>
        <c:barDir val="bar"/>
        <c:grouping val="stacked"/>
        <c:ser>
          <c:idx val="0"/>
          <c:order val="0"/>
          <c:tx>
            <c:strRef>
              <c:f>'12.6.1.1'!$C$5:$C$6</c:f>
              <c:strCache>
                <c:ptCount val="1"/>
                <c:pt idx="0">
                  <c:v>LIC</c:v>
                </c:pt>
              </c:strCache>
            </c:strRef>
          </c:tx>
          <c:spPr>
            <a:solidFill>
              <a:srgbClr val="D1FF7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'12.6.1.1'!$B$7:$B$26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Cantabria</c:v>
                </c:pt>
                <c:pt idx="3">
                  <c:v>Castilla y León</c:v>
                </c:pt>
                <c:pt idx="4">
                  <c:v>Castilla-La Mancha</c:v>
                </c:pt>
                <c:pt idx="5">
                  <c:v>Cataluña</c:v>
                </c:pt>
                <c:pt idx="6">
                  <c:v>Ciudad Autónoma de Ceuta</c:v>
                </c:pt>
                <c:pt idx="7">
                  <c:v>Ciudad Autónoma de Melilla</c:v>
                </c:pt>
                <c:pt idx="8">
                  <c:v>Comunidad de Madrid</c:v>
                </c:pt>
                <c:pt idx="9">
                  <c:v>Comunidad Foral de Navarra</c:v>
                </c:pt>
                <c:pt idx="10">
                  <c:v>Comunidad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Illes Balears</c:v>
                </c:pt>
                <c:pt idx="14">
                  <c:v>Islas Canarias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Región de Murcia</c:v>
                </c:pt>
                <c:pt idx="19">
                  <c:v>MAGRAMA</c:v>
                </c:pt>
              </c:strCache>
            </c:strRef>
          </c:cat>
          <c:val>
            <c:numRef>
              <c:f>'12.6.1.1'!$C$7:$C$26</c:f>
              <c:numCache>
                <c:formatCode>#,##0.0</c:formatCode>
                <c:ptCount val="20"/>
                <c:pt idx="0">
                  <c:v>2595210.5807026639</c:v>
                </c:pt>
                <c:pt idx="1">
                  <c:v>1046505.6706701111</c:v>
                </c:pt>
                <c:pt idx="2">
                  <c:v>137559.29891759428</c:v>
                </c:pt>
                <c:pt idx="3">
                  <c:v>1896206.4402341857</c:v>
                </c:pt>
                <c:pt idx="4">
                  <c:v>1563873.8137476733</c:v>
                </c:pt>
                <c:pt idx="5">
                  <c:v>1041353.8531224733</c:v>
                </c:pt>
                <c:pt idx="6">
                  <c:v>1466.7305766981572</c:v>
                </c:pt>
                <c:pt idx="7">
                  <c:v>91.579755246214631</c:v>
                </c:pt>
                <c:pt idx="8">
                  <c:v>319545.37247951352</c:v>
                </c:pt>
                <c:pt idx="9">
                  <c:v>280848.21838640061</c:v>
                </c:pt>
                <c:pt idx="10">
                  <c:v>639195.46718695248</c:v>
                </c:pt>
                <c:pt idx="11">
                  <c:v>933772.6825836217</c:v>
                </c:pt>
                <c:pt idx="12">
                  <c:v>375754.19194460835</c:v>
                </c:pt>
                <c:pt idx="13">
                  <c:v>202776.9129343442</c:v>
                </c:pt>
                <c:pt idx="14">
                  <c:v>296607.78917059262</c:v>
                </c:pt>
                <c:pt idx="15">
                  <c:v>167545.78734516661</c:v>
                </c:pt>
                <c:pt idx="16">
                  <c:v>144825.16148012411</c:v>
                </c:pt>
                <c:pt idx="17">
                  <c:v>304372.29779243789</c:v>
                </c:pt>
                <c:pt idx="18">
                  <c:v>194438.13457002575</c:v>
                </c:pt>
                <c:pt idx="19">
                  <c:v>5208792.8027668027</c:v>
                </c:pt>
              </c:numCache>
            </c:numRef>
          </c:val>
        </c:ser>
        <c:ser>
          <c:idx val="1"/>
          <c:order val="1"/>
          <c:tx>
            <c:strRef>
              <c:f>'12.6.1.1'!$D$5:$D$6</c:f>
              <c:strCache>
                <c:ptCount val="1"/>
                <c:pt idx="0">
                  <c:v>ZEPA</c:v>
                </c:pt>
              </c:strCache>
            </c:strRef>
          </c:tx>
          <c:spPr>
            <a:solidFill>
              <a:srgbClr val="A8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'12.6.1.1'!$B$7:$B$26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Cantabria</c:v>
                </c:pt>
                <c:pt idx="3">
                  <c:v>Castilla y León</c:v>
                </c:pt>
                <c:pt idx="4">
                  <c:v>Castilla-La Mancha</c:v>
                </c:pt>
                <c:pt idx="5">
                  <c:v>Cataluña</c:v>
                </c:pt>
                <c:pt idx="6">
                  <c:v>Ciudad Autónoma de Ceuta</c:v>
                </c:pt>
                <c:pt idx="7">
                  <c:v>Ciudad Autónoma de Melilla</c:v>
                </c:pt>
                <c:pt idx="8">
                  <c:v>Comunidad de Madrid</c:v>
                </c:pt>
                <c:pt idx="9">
                  <c:v>Comunidad Foral de Navarra</c:v>
                </c:pt>
                <c:pt idx="10">
                  <c:v>Comunidad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Illes Balears</c:v>
                </c:pt>
                <c:pt idx="14">
                  <c:v>Islas Canarias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Región de Murcia</c:v>
                </c:pt>
                <c:pt idx="19">
                  <c:v>MAGRAMA</c:v>
                </c:pt>
              </c:strCache>
            </c:strRef>
          </c:cat>
          <c:val>
            <c:numRef>
              <c:f>'12.6.1.1'!$D$7:$D$26</c:f>
              <c:numCache>
                <c:formatCode>#,##0.0</c:formatCode>
                <c:ptCount val="20"/>
                <c:pt idx="0">
                  <c:v>1670674.6531339579</c:v>
                </c:pt>
                <c:pt idx="1">
                  <c:v>848693.35649296967</c:v>
                </c:pt>
                <c:pt idx="2">
                  <c:v>79130.636109652405</c:v>
                </c:pt>
                <c:pt idx="3">
                  <c:v>2001825.956985971</c:v>
                </c:pt>
                <c:pt idx="4">
                  <c:v>1579154.6585898486</c:v>
                </c:pt>
                <c:pt idx="5">
                  <c:v>918461.3709525913</c:v>
                </c:pt>
                <c:pt idx="6">
                  <c:v>630.32191971095438</c:v>
                </c:pt>
                <c:pt idx="7">
                  <c:v>0</c:v>
                </c:pt>
                <c:pt idx="8">
                  <c:v>185404.84102275412</c:v>
                </c:pt>
                <c:pt idx="9">
                  <c:v>86327.380944089498</c:v>
                </c:pt>
                <c:pt idx="10">
                  <c:v>741612.8806087554</c:v>
                </c:pt>
                <c:pt idx="11">
                  <c:v>1102403.886471933</c:v>
                </c:pt>
                <c:pt idx="12">
                  <c:v>114940.38442568036</c:v>
                </c:pt>
                <c:pt idx="13">
                  <c:v>184122.38299916673</c:v>
                </c:pt>
                <c:pt idx="14">
                  <c:v>277315.5950379537</c:v>
                </c:pt>
                <c:pt idx="15">
                  <c:v>165835.62638028644</c:v>
                </c:pt>
                <c:pt idx="16">
                  <c:v>41923.590285286649</c:v>
                </c:pt>
                <c:pt idx="17">
                  <c:v>239508.0073666168</c:v>
                </c:pt>
                <c:pt idx="18">
                  <c:v>214315.41009936223</c:v>
                </c:pt>
                <c:pt idx="19">
                  <c:v>4975901.6306928722</c:v>
                </c:pt>
              </c:numCache>
            </c:numRef>
          </c:val>
        </c:ser>
        <c:shape val="box"/>
        <c:axId val="89783680"/>
        <c:axId val="89810048"/>
        <c:axId val="0"/>
      </c:bar3DChart>
      <c:catAx>
        <c:axId val="89783680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810048"/>
        <c:crosses val="autoZero"/>
        <c:lblAlgn val="ctr"/>
        <c:lblOffset val="100"/>
        <c:tickLblSkip val="1"/>
        <c:tickMarkSkip val="1"/>
      </c:catAx>
      <c:valAx>
        <c:axId val="89810048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tickLblPos val="none"/>
        <c:crossAx val="897836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507366068119334"/>
          <c:y val="0.10519500531720317"/>
          <c:w val="0.12732621172478137"/>
          <c:h val="4.285722438848998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GRÁFICO:Distribución de los sitios Natura 2000
 en marino y terrestre por administración competente</a:t>
            </a:r>
          </a:p>
        </c:rich>
      </c:tx>
      <c:layout>
        <c:manualLayout>
          <c:xMode val="edge"/>
          <c:yMode val="edge"/>
          <c:x val="0.13807531380753141"/>
          <c:y val="5.892547660311956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X val="30"/>
      <c:hPercent val="185"/>
      <c:rotY val="44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699190703440832"/>
          <c:y val="0.12048214428410085"/>
          <c:w val="0.79723290072087849"/>
          <c:h val="0.80589167621143165"/>
        </c:manualLayout>
      </c:layout>
      <c:bar3DChart>
        <c:barDir val="bar"/>
        <c:grouping val="stacked"/>
        <c:ser>
          <c:idx val="1"/>
          <c:order val="0"/>
          <c:tx>
            <c:v>Terrestre</c:v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'12.6.1.2 '!$B$8:$B$27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Cantabria</c:v>
                </c:pt>
                <c:pt idx="3">
                  <c:v>Castilla y León</c:v>
                </c:pt>
                <c:pt idx="4">
                  <c:v>Castilla-La Mancha</c:v>
                </c:pt>
                <c:pt idx="5">
                  <c:v>Cataluña</c:v>
                </c:pt>
                <c:pt idx="6">
                  <c:v>Ciudad Autónoma de Ceuta</c:v>
                </c:pt>
                <c:pt idx="7">
                  <c:v>Ciudad Autónoma de Melilla</c:v>
                </c:pt>
                <c:pt idx="8">
                  <c:v>Comunidad de Madrid</c:v>
                </c:pt>
                <c:pt idx="9">
                  <c:v>Comunidad Foral de Navarra</c:v>
                </c:pt>
                <c:pt idx="10">
                  <c:v>Comunidad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Illes Balears</c:v>
                </c:pt>
                <c:pt idx="14">
                  <c:v>Islas Canarias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Región de Murcia</c:v>
                </c:pt>
                <c:pt idx="19">
                  <c:v>MAGRAMA</c:v>
                </c:pt>
              </c:strCache>
            </c:strRef>
          </c:cat>
          <c:val>
            <c:numRef>
              <c:f>'12.6.1.2 '!$C$8:$C$27</c:f>
              <c:numCache>
                <c:formatCode>#,##0.0\ \ </c:formatCode>
                <c:ptCount val="20"/>
                <c:pt idx="0">
                  <c:v>2599984.3624583543</c:v>
                </c:pt>
                <c:pt idx="1">
                  <c:v>1360570.9446339065</c:v>
                </c:pt>
                <c:pt idx="2">
                  <c:v>145807.75872385048</c:v>
                </c:pt>
                <c:pt idx="3">
                  <c:v>2464984.0519008841</c:v>
                </c:pt>
                <c:pt idx="4">
                  <c:v>1837533.29552185</c:v>
                </c:pt>
                <c:pt idx="5">
                  <c:v>979204.28192228929</c:v>
                </c:pt>
                <c:pt idx="6">
                  <c:v>630.53047986242063</c:v>
                </c:pt>
                <c:pt idx="7">
                  <c:v>46.118761086024435</c:v>
                </c:pt>
                <c:pt idx="8">
                  <c:v>319553.06153991394</c:v>
                </c:pt>
                <c:pt idx="9">
                  <c:v>280949.96679772373</c:v>
                </c:pt>
                <c:pt idx="10">
                  <c:v>871795.35120688216</c:v>
                </c:pt>
                <c:pt idx="11">
                  <c:v>1263943.1729311452</c:v>
                </c:pt>
                <c:pt idx="12">
                  <c:v>355283.41478208482</c:v>
                </c:pt>
                <c:pt idx="13">
                  <c:v>115397.5974495167</c:v>
                </c:pt>
                <c:pt idx="14">
                  <c:v>347952.33591568295</c:v>
                </c:pt>
                <c:pt idx="15">
                  <c:v>167545.78734516661</c:v>
                </c:pt>
                <c:pt idx="16">
                  <c:v>150242.7090141628</c:v>
                </c:pt>
                <c:pt idx="17">
                  <c:v>285027.07084050804</c:v>
                </c:pt>
                <c:pt idx="18">
                  <c:v>266747.56813695631</c:v>
                </c:pt>
                <c:pt idx="19">
                  <c:v>526.3331928443215</c:v>
                </c:pt>
              </c:numCache>
            </c:numRef>
          </c:val>
        </c:ser>
        <c:ser>
          <c:idx val="0"/>
          <c:order val="1"/>
          <c:tx>
            <c:v>Marino</c:v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'12.6.1.2 '!$B$8:$B$27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Cantabria</c:v>
                </c:pt>
                <c:pt idx="3">
                  <c:v>Castilla y León</c:v>
                </c:pt>
                <c:pt idx="4">
                  <c:v>Castilla-La Mancha</c:v>
                </c:pt>
                <c:pt idx="5">
                  <c:v>Cataluña</c:v>
                </c:pt>
                <c:pt idx="6">
                  <c:v>Ciudad Autónoma de Ceuta</c:v>
                </c:pt>
                <c:pt idx="7">
                  <c:v>Ciudad Autónoma de Melilla</c:v>
                </c:pt>
                <c:pt idx="8">
                  <c:v>Comunidad de Madrid</c:v>
                </c:pt>
                <c:pt idx="9">
                  <c:v>Comunidad Foral de Navarra</c:v>
                </c:pt>
                <c:pt idx="10">
                  <c:v>Comunidad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Illes Balears</c:v>
                </c:pt>
                <c:pt idx="14">
                  <c:v>Islas Canarias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Región de Murcia</c:v>
                </c:pt>
                <c:pt idx="19">
                  <c:v>MAGRAMA</c:v>
                </c:pt>
              </c:strCache>
            </c:strRef>
          </c:cat>
          <c:val>
            <c:numRef>
              <c:f>'12.6.1.2 '!$D$8:$D$27</c:f>
              <c:numCache>
                <c:formatCode>#,##0.0\ \ </c:formatCode>
                <c:ptCount val="20"/>
                <c:pt idx="0">
                  <c:v>68798.890384835628</c:v>
                </c:pt>
                <c:pt idx="1">
                  <c:v>0</c:v>
                </c:pt>
                <c:pt idx="2">
                  <c:v>1855.502571016088</c:v>
                </c:pt>
                <c:pt idx="3">
                  <c:v>0</c:v>
                </c:pt>
                <c:pt idx="4">
                  <c:v>0</c:v>
                </c:pt>
                <c:pt idx="5">
                  <c:v>85650.91052738353</c:v>
                </c:pt>
                <c:pt idx="6">
                  <c:v>836.20026839405148</c:v>
                </c:pt>
                <c:pt idx="7">
                  <c:v>45.460994160190189</c:v>
                </c:pt>
                <c:pt idx="8">
                  <c:v>0</c:v>
                </c:pt>
                <c:pt idx="9">
                  <c:v>0</c:v>
                </c:pt>
                <c:pt idx="10">
                  <c:v>17873.355094826984</c:v>
                </c:pt>
                <c:pt idx="11">
                  <c:v>0</c:v>
                </c:pt>
                <c:pt idx="12">
                  <c:v>35653.306289096414</c:v>
                </c:pt>
                <c:pt idx="13">
                  <c:v>106462.59457969249</c:v>
                </c:pt>
                <c:pt idx="14">
                  <c:v>13358.286914399123</c:v>
                </c:pt>
                <c:pt idx="15">
                  <c:v>0</c:v>
                </c:pt>
                <c:pt idx="16">
                  <c:v>1443.2521496862219</c:v>
                </c:pt>
                <c:pt idx="17">
                  <c:v>19813.202488394258</c:v>
                </c:pt>
                <c:pt idx="18">
                  <c:v>27070.028971726355</c:v>
                </c:pt>
                <c:pt idx="19">
                  <c:v>8154072.515814323</c:v>
                </c:pt>
              </c:numCache>
            </c:numRef>
          </c:val>
        </c:ser>
        <c:shape val="box"/>
        <c:axId val="89889024"/>
        <c:axId val="89899008"/>
        <c:axId val="0"/>
      </c:bar3DChart>
      <c:catAx>
        <c:axId val="8988902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899008"/>
        <c:crosses val="autoZero"/>
        <c:auto val="1"/>
        <c:lblAlgn val="ctr"/>
        <c:lblOffset val="100"/>
        <c:tickLblSkip val="1"/>
        <c:tickMarkSkip val="1"/>
      </c:catAx>
      <c:valAx>
        <c:axId val="89899008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\ \ " sourceLinked="1"/>
        <c:tickLblPos val="none"/>
        <c:crossAx val="89889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455292185771839"/>
          <c:y val="0.94377679689212013"/>
          <c:w val="0.147967509044618"/>
          <c:h val="4.14994052534123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Porcentaje de Espacios naturales protegidos según figura de protección</a:t>
            </a:r>
          </a:p>
        </c:rich>
      </c:tx>
      <c:layout>
        <c:manualLayout>
          <c:xMode val="edge"/>
          <c:yMode val="edge"/>
          <c:x val="0.16300129366106142"/>
          <c:y val="3.16301703163018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X val="30"/>
      <c:rotY val="320"/>
      <c:perspective val="0"/>
    </c:view3D>
    <c:plotArea>
      <c:layout>
        <c:manualLayout>
          <c:layoutTarget val="inner"/>
          <c:xMode val="edge"/>
          <c:yMode val="edge"/>
          <c:x val="9.9611901681759527E-2"/>
          <c:y val="0.23844338894129613"/>
          <c:w val="0.59379042690815065"/>
          <c:h val="0.69586540037969902"/>
        </c:manualLayout>
      </c:layout>
      <c:pie3DChart>
        <c:varyColors val="1"/>
        <c:ser>
          <c:idx val="0"/>
          <c:order val="0"/>
          <c:tx>
            <c:strRef>
              <c:f>'Grafico 12.6.2.1'!$A$7:$A$15</c:f>
              <c:strCache>
                <c:ptCount val="1"/>
                <c:pt idx="0">
                  <c:v>Parque Nacional Parque Natural Otros parques Reserva Natural Otras reservas Paisaje Protegido Monumento Natural Área Marina Protegida Otras figuras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8"/>
              <c:numFmt formatCode="0.0%" sourceLinked="0"/>
              <c:spPr>
                <a:solidFill>
                  <a:srgbClr val="4F81BD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'Grafico 12.6.2.1'!$A$7:$A$15</c:f>
              <c:strCache>
                <c:ptCount val="9"/>
                <c:pt idx="0">
                  <c:v>Parque Nacional</c:v>
                </c:pt>
                <c:pt idx="1">
                  <c:v>Parque Natural</c:v>
                </c:pt>
                <c:pt idx="2">
                  <c:v>Otros parques</c:v>
                </c:pt>
                <c:pt idx="3">
                  <c:v>Reserva Natural</c:v>
                </c:pt>
                <c:pt idx="4">
                  <c:v>Otras reservas</c:v>
                </c:pt>
                <c:pt idx="5">
                  <c:v>Paisaje Protegido</c:v>
                </c:pt>
                <c:pt idx="6">
                  <c:v>Monumento Natural</c:v>
                </c:pt>
                <c:pt idx="7">
                  <c:v>Área Marina Protegida</c:v>
                </c:pt>
                <c:pt idx="8">
                  <c:v>Otras figuras</c:v>
                </c:pt>
              </c:strCache>
            </c:strRef>
          </c:cat>
          <c:val>
            <c:numRef>
              <c:f>'Grafico 12.6.2.1'!$D$7:$D$15</c:f>
              <c:numCache>
                <c:formatCode>#,##0.0</c:formatCode>
                <c:ptCount val="9"/>
                <c:pt idx="0">
                  <c:v>3.7511632544128393</c:v>
                </c:pt>
                <c:pt idx="1">
                  <c:v>35.192206651026829</c:v>
                </c:pt>
                <c:pt idx="2">
                  <c:v>4.191483786068634</c:v>
                </c:pt>
                <c:pt idx="3">
                  <c:v>0.87567455448915699</c:v>
                </c:pt>
                <c:pt idx="4">
                  <c:v>1.0006739215714506</c:v>
                </c:pt>
                <c:pt idx="5">
                  <c:v>1.6236936985638095</c:v>
                </c:pt>
                <c:pt idx="6">
                  <c:v>0.84958378305315696</c:v>
                </c:pt>
                <c:pt idx="7">
                  <c:v>2.3243875270049346</c:v>
                </c:pt>
                <c:pt idx="8">
                  <c:v>50.191132823809205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754620195072042"/>
          <c:y val="0.21804516281361144"/>
          <c:w val="0.22635842687770541"/>
          <c:h val="0.627819692928850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Pérdidas de suelo en la superficie erosionable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(t.año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90327680"/>
        <c:axId val="90337664"/>
        <c:axId val="0"/>
      </c:bar3DChart>
      <c:catAx>
        <c:axId val="9032768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337664"/>
        <c:crosses val="autoZero"/>
        <c:lblAlgn val="ctr"/>
        <c:lblOffset val="100"/>
        <c:tickLblSkip val="1"/>
        <c:tickMarkSkip val="1"/>
      </c:catAx>
      <c:valAx>
        <c:axId val="90337664"/>
        <c:scaling>
          <c:orientation val="minMax"/>
        </c:scaling>
        <c:delete val="1"/>
        <c:axPos val="b"/>
        <c:numFmt formatCode="General" sourceLinked="1"/>
        <c:tickLblPos val="none"/>
        <c:crossAx val="903276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siniestros</a:t>
            </a:r>
          </a:p>
        </c:rich>
      </c:tx>
      <c:layout>
        <c:manualLayout>
          <c:xMode val="edge"/>
          <c:yMode val="edge"/>
          <c:x val="0.3145808850018349"/>
          <c:y val="6.7081025518198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815678700539791E-2"/>
          <c:y val="0.15714298329531301"/>
          <c:w val="0.88008592086366377"/>
          <c:h val="0.64857142857143202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'12.8.1.2'!$A$9:$A$60</c:f>
              <c:numCache>
                <c:formatCode>General</c:formatCode>
                <c:ptCount val="52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</c:numCache>
            </c:numRef>
          </c:cat>
          <c:val>
            <c:numRef>
              <c:f>'12.8.1.2'!$B$9:$B$60</c:f>
              <c:numCache>
                <c:formatCode>#,##0\ _€;\-#,##0\ _€</c:formatCode>
                <c:ptCount val="52"/>
                <c:pt idx="0">
                  <c:v>2022</c:v>
                </c:pt>
                <c:pt idx="1">
                  <c:v>1302</c:v>
                </c:pt>
                <c:pt idx="2">
                  <c:v>1645</c:v>
                </c:pt>
                <c:pt idx="3">
                  <c:v>1686</c:v>
                </c:pt>
                <c:pt idx="4">
                  <c:v>1443</c:v>
                </c:pt>
                <c:pt idx="5">
                  <c:v>2299</c:v>
                </c:pt>
                <c:pt idx="6">
                  <c:v>2115</c:v>
                </c:pt>
                <c:pt idx="7">
                  <c:v>1558</c:v>
                </c:pt>
                <c:pt idx="8">
                  <c:v>3450</c:v>
                </c:pt>
                <c:pt idx="9">
                  <c:v>1718</c:v>
                </c:pt>
                <c:pt idx="10">
                  <c:v>2194</c:v>
                </c:pt>
                <c:pt idx="11">
                  <c:v>3932</c:v>
                </c:pt>
                <c:pt idx="12">
                  <c:v>4088</c:v>
                </c:pt>
                <c:pt idx="13">
                  <c:v>4340</c:v>
                </c:pt>
                <c:pt idx="14">
                  <c:v>4577</c:v>
                </c:pt>
                <c:pt idx="15">
                  <c:v>2221</c:v>
                </c:pt>
                <c:pt idx="16">
                  <c:v>8471</c:v>
                </c:pt>
                <c:pt idx="17">
                  <c:v>7222</c:v>
                </c:pt>
                <c:pt idx="18">
                  <c:v>7190</c:v>
                </c:pt>
                <c:pt idx="19">
                  <c:v>10878</c:v>
                </c:pt>
                <c:pt idx="20">
                  <c:v>6545</c:v>
                </c:pt>
                <c:pt idx="21">
                  <c:v>4791</c:v>
                </c:pt>
                <c:pt idx="22">
                  <c:v>7203</c:v>
                </c:pt>
                <c:pt idx="23">
                  <c:v>12238</c:v>
                </c:pt>
                <c:pt idx="24">
                  <c:v>7570</c:v>
                </c:pt>
                <c:pt idx="25">
                  <c:v>8679</c:v>
                </c:pt>
                <c:pt idx="26">
                  <c:v>9247</c:v>
                </c:pt>
                <c:pt idx="27">
                  <c:v>20811</c:v>
                </c:pt>
                <c:pt idx="28">
                  <c:v>12913</c:v>
                </c:pt>
                <c:pt idx="29">
                  <c:v>13531</c:v>
                </c:pt>
                <c:pt idx="30">
                  <c:v>15955</c:v>
                </c:pt>
                <c:pt idx="31">
                  <c:v>14254</c:v>
                </c:pt>
                <c:pt idx="32">
                  <c:v>19263</c:v>
                </c:pt>
                <c:pt idx="33">
                  <c:v>25827</c:v>
                </c:pt>
                <c:pt idx="34">
                  <c:v>16771</c:v>
                </c:pt>
                <c:pt idx="35">
                  <c:v>22320</c:v>
                </c:pt>
                <c:pt idx="36">
                  <c:v>22446</c:v>
                </c:pt>
                <c:pt idx="37">
                  <c:v>18237</c:v>
                </c:pt>
                <c:pt idx="38">
                  <c:v>24118</c:v>
                </c:pt>
                <c:pt idx="39">
                  <c:v>19547</c:v>
                </c:pt>
                <c:pt idx="40">
                  <c:v>19929</c:v>
                </c:pt>
                <c:pt idx="41">
                  <c:v>18616</c:v>
                </c:pt>
                <c:pt idx="42">
                  <c:v>21396</c:v>
                </c:pt>
                <c:pt idx="43">
                  <c:v>25492</c:v>
                </c:pt>
                <c:pt idx="44">
                  <c:v>16334</c:v>
                </c:pt>
                <c:pt idx="45">
                  <c:v>10932</c:v>
                </c:pt>
                <c:pt idx="46">
                  <c:v>11656</c:v>
                </c:pt>
                <c:pt idx="47">
                  <c:v>15642</c:v>
                </c:pt>
                <c:pt idx="48">
                  <c:v>11722</c:v>
                </c:pt>
                <c:pt idx="49">
                  <c:v>16414</c:v>
                </c:pt>
                <c:pt idx="50">
                  <c:v>15978</c:v>
                </c:pt>
                <c:pt idx="51">
                  <c:v>10797</c:v>
                </c:pt>
              </c:numCache>
            </c:numRef>
          </c:val>
        </c:ser>
        <c:marker val="1"/>
        <c:axId val="91451392"/>
        <c:axId val="91452928"/>
      </c:lineChart>
      <c:catAx>
        <c:axId val="91451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452928"/>
        <c:crosses val="autoZero"/>
        <c:auto val="1"/>
        <c:lblAlgn val="ctr"/>
        <c:lblOffset val="100"/>
        <c:tickLblSkip val="1"/>
        <c:tickMarkSkip val="1"/>
      </c:catAx>
      <c:valAx>
        <c:axId val="91452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451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superficie afectada (hectáreas)</a:t>
            </a:r>
          </a:p>
        </c:rich>
      </c:tx>
      <c:layout>
        <c:manualLayout>
          <c:xMode val="edge"/>
          <c:yMode val="edge"/>
          <c:x val="0.26521235018632877"/>
          <c:y val="6.80963528207623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162011173184364E-2"/>
          <c:y val="0.15733374305662357"/>
          <c:w val="0.8756983240223466"/>
          <c:h val="0.66666840278230188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'12.8.1.2'!$A$9:$A$60</c:f>
              <c:numCache>
                <c:formatCode>General</c:formatCode>
                <c:ptCount val="52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</c:numCache>
            </c:numRef>
          </c:cat>
          <c:val>
            <c:numRef>
              <c:f>'12.8.1.2'!$E$9:$E$60</c:f>
              <c:numCache>
                <c:formatCode>#,##0\ _€;\-#,##0\ _€</c:formatCode>
                <c:ptCount val="52"/>
                <c:pt idx="0">
                  <c:v>55482</c:v>
                </c:pt>
                <c:pt idx="1">
                  <c:v>22679</c:v>
                </c:pt>
                <c:pt idx="2">
                  <c:v>31398</c:v>
                </c:pt>
                <c:pt idx="3">
                  <c:v>38018</c:v>
                </c:pt>
                <c:pt idx="4">
                  <c:v>49354</c:v>
                </c:pt>
                <c:pt idx="5">
                  <c:v>76575</c:v>
                </c:pt>
                <c:pt idx="6">
                  <c:v>56497</c:v>
                </c:pt>
                <c:pt idx="7">
                  <c:v>53739</c:v>
                </c:pt>
                <c:pt idx="8">
                  <c:v>90547</c:v>
                </c:pt>
                <c:pt idx="9">
                  <c:v>35044</c:v>
                </c:pt>
                <c:pt idx="10">
                  <c:v>57753</c:v>
                </c:pt>
                <c:pt idx="11">
                  <c:v>96989</c:v>
                </c:pt>
                <c:pt idx="12">
                  <c:v>142115</c:v>
                </c:pt>
                <c:pt idx="13">
                  <c:v>188595</c:v>
                </c:pt>
                <c:pt idx="14">
                  <c:v>123577</c:v>
                </c:pt>
                <c:pt idx="15">
                  <c:v>70749</c:v>
                </c:pt>
                <c:pt idx="16">
                  <c:v>439526</c:v>
                </c:pt>
                <c:pt idx="17">
                  <c:v>273567</c:v>
                </c:pt>
                <c:pt idx="18">
                  <c:v>263017</c:v>
                </c:pt>
                <c:pt idx="19">
                  <c:v>298288</c:v>
                </c:pt>
                <c:pt idx="20">
                  <c:v>152903</c:v>
                </c:pt>
                <c:pt idx="21">
                  <c:v>108100</c:v>
                </c:pt>
                <c:pt idx="22">
                  <c:v>165119</c:v>
                </c:pt>
                <c:pt idx="23">
                  <c:v>484476</c:v>
                </c:pt>
                <c:pt idx="24">
                  <c:v>264887</c:v>
                </c:pt>
                <c:pt idx="25">
                  <c:v>146662</c:v>
                </c:pt>
                <c:pt idx="26">
                  <c:v>137734</c:v>
                </c:pt>
                <c:pt idx="27">
                  <c:v>426693</c:v>
                </c:pt>
                <c:pt idx="28">
                  <c:v>203032</c:v>
                </c:pt>
                <c:pt idx="29">
                  <c:v>260318</c:v>
                </c:pt>
                <c:pt idx="30">
                  <c:v>105277</c:v>
                </c:pt>
                <c:pt idx="31">
                  <c:v>89267</c:v>
                </c:pt>
                <c:pt idx="32">
                  <c:v>437635</c:v>
                </c:pt>
                <c:pt idx="33">
                  <c:v>143484</c:v>
                </c:pt>
                <c:pt idx="34">
                  <c:v>59814</c:v>
                </c:pt>
                <c:pt idx="35">
                  <c:v>98503</c:v>
                </c:pt>
                <c:pt idx="36">
                  <c:v>133643</c:v>
                </c:pt>
                <c:pt idx="37">
                  <c:v>82217</c:v>
                </c:pt>
                <c:pt idx="38">
                  <c:v>188586</c:v>
                </c:pt>
                <c:pt idx="39">
                  <c:v>93297</c:v>
                </c:pt>
                <c:pt idx="40">
                  <c:v>107464</c:v>
                </c:pt>
                <c:pt idx="41">
                  <c:v>148172</c:v>
                </c:pt>
                <c:pt idx="42">
                  <c:v>134193</c:v>
                </c:pt>
                <c:pt idx="43">
                  <c:v>188672</c:v>
                </c:pt>
                <c:pt idx="44">
                  <c:v>155363</c:v>
                </c:pt>
                <c:pt idx="45">
                  <c:v>86113</c:v>
                </c:pt>
                <c:pt idx="46">
                  <c:v>50321</c:v>
                </c:pt>
                <c:pt idx="47">
                  <c:v>119892</c:v>
                </c:pt>
                <c:pt idx="48">
                  <c:v>54770</c:v>
                </c:pt>
                <c:pt idx="49">
                  <c:v>102162</c:v>
                </c:pt>
                <c:pt idx="50">
                  <c:v>216894</c:v>
                </c:pt>
                <c:pt idx="51">
                  <c:v>61690.61</c:v>
                </c:pt>
              </c:numCache>
            </c:numRef>
          </c:val>
        </c:ser>
        <c:marker val="1"/>
        <c:axId val="91472640"/>
        <c:axId val="91474176"/>
      </c:lineChart>
      <c:catAx>
        <c:axId val="91472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474176"/>
        <c:crosses val="autoZero"/>
        <c:auto val="1"/>
        <c:lblAlgn val="ctr"/>
        <c:lblOffset val="100"/>
        <c:tickLblSkip val="1"/>
        <c:tickMarkSkip val="1"/>
      </c:catAx>
      <c:valAx>
        <c:axId val="914741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472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conatos</a:t>
            </a:r>
          </a:p>
        </c:rich>
      </c:tx>
      <c:layout>
        <c:manualLayout>
          <c:xMode val="edge"/>
          <c:yMode val="edge"/>
          <c:x val="0.23310830037569644"/>
          <c:y val="1.900239733613863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594672616225339E-2"/>
          <c:y val="0.22327816869962783"/>
          <c:w val="0.88682505577710602"/>
          <c:h val="0.68883690343502202"/>
        </c:manualLayout>
      </c:layout>
      <c:lineChart>
        <c:grouping val="standard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'12.8.1.5'!$A$7:$A$29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cat>
          <c:val>
            <c:numRef>
              <c:f>'12.8.1.5'!$B$7:$B$29</c:f>
              <c:numCache>
                <c:formatCode>#,##0\ _€;\-#,##0\ _€</c:formatCode>
                <c:ptCount val="23"/>
                <c:pt idx="0">
                  <c:v>13531</c:v>
                </c:pt>
                <c:pt idx="1">
                  <c:v>15955</c:v>
                </c:pt>
                <c:pt idx="2">
                  <c:v>14254</c:v>
                </c:pt>
                <c:pt idx="3">
                  <c:v>19263</c:v>
                </c:pt>
                <c:pt idx="4">
                  <c:v>25827</c:v>
                </c:pt>
                <c:pt idx="5">
                  <c:v>16771</c:v>
                </c:pt>
                <c:pt idx="6">
                  <c:v>22320</c:v>
                </c:pt>
                <c:pt idx="7">
                  <c:v>22446</c:v>
                </c:pt>
                <c:pt idx="8">
                  <c:v>18237</c:v>
                </c:pt>
                <c:pt idx="9">
                  <c:v>24118</c:v>
                </c:pt>
                <c:pt idx="10">
                  <c:v>19547</c:v>
                </c:pt>
                <c:pt idx="11">
                  <c:v>19929</c:v>
                </c:pt>
                <c:pt idx="12">
                  <c:v>18616</c:v>
                </c:pt>
                <c:pt idx="13">
                  <c:v>21396</c:v>
                </c:pt>
                <c:pt idx="14">
                  <c:v>25492</c:v>
                </c:pt>
                <c:pt idx="15">
                  <c:v>16334</c:v>
                </c:pt>
                <c:pt idx="16">
                  <c:v>10932</c:v>
                </c:pt>
                <c:pt idx="17">
                  <c:v>11656</c:v>
                </c:pt>
                <c:pt idx="18">
                  <c:v>15642</c:v>
                </c:pt>
                <c:pt idx="19">
                  <c:v>11722</c:v>
                </c:pt>
                <c:pt idx="20">
                  <c:v>16414</c:v>
                </c:pt>
                <c:pt idx="21">
                  <c:v>15978</c:v>
                </c:pt>
                <c:pt idx="22">
                  <c:v>10797</c:v>
                </c:pt>
              </c:numCache>
            </c:numRef>
          </c:val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'12.8.1.5'!$A$7:$A$29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cat>
          <c:val>
            <c:numRef>
              <c:f>'12.8.1.5'!$C$7:$C$29</c:f>
              <c:numCache>
                <c:formatCode>#,##0\ _€;\-#,##0\ _€</c:formatCode>
                <c:ptCount val="23"/>
                <c:pt idx="0">
                  <c:v>6079</c:v>
                </c:pt>
                <c:pt idx="1">
                  <c:v>8619</c:v>
                </c:pt>
                <c:pt idx="2">
                  <c:v>9269</c:v>
                </c:pt>
                <c:pt idx="3">
                  <c:v>10961</c:v>
                </c:pt>
                <c:pt idx="4">
                  <c:v>15222</c:v>
                </c:pt>
                <c:pt idx="5">
                  <c:v>10918</c:v>
                </c:pt>
                <c:pt idx="6">
                  <c:v>14136</c:v>
                </c:pt>
                <c:pt idx="7">
                  <c:v>14343</c:v>
                </c:pt>
                <c:pt idx="8">
                  <c:v>11650</c:v>
                </c:pt>
                <c:pt idx="9">
                  <c:v>14547</c:v>
                </c:pt>
                <c:pt idx="10">
                  <c:v>12415</c:v>
                </c:pt>
                <c:pt idx="11">
                  <c:v>12111</c:v>
                </c:pt>
                <c:pt idx="12">
                  <c:v>11982</c:v>
                </c:pt>
                <c:pt idx="13">
                  <c:v>13750</c:v>
                </c:pt>
                <c:pt idx="14">
                  <c:v>16475</c:v>
                </c:pt>
                <c:pt idx="15">
                  <c:v>10741</c:v>
                </c:pt>
                <c:pt idx="16">
                  <c:v>7523</c:v>
                </c:pt>
                <c:pt idx="17">
                  <c:v>7301</c:v>
                </c:pt>
                <c:pt idx="18">
                  <c:v>9866</c:v>
                </c:pt>
                <c:pt idx="19">
                  <c:v>7812</c:v>
                </c:pt>
                <c:pt idx="20">
                  <c:v>10815</c:v>
                </c:pt>
                <c:pt idx="21">
                  <c:v>10438</c:v>
                </c:pt>
                <c:pt idx="22">
                  <c:v>7708</c:v>
                </c:pt>
              </c:numCache>
            </c:numRef>
          </c:val>
        </c:ser>
        <c:marker val="1"/>
        <c:axId val="91648384"/>
        <c:axId val="91649920"/>
      </c:lineChart>
      <c:catAx>
        <c:axId val="91648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649920"/>
        <c:crosses val="autoZero"/>
        <c:auto val="1"/>
        <c:lblAlgn val="ctr"/>
        <c:lblOffset val="100"/>
        <c:tickLblSkip val="2"/>
        <c:tickMarkSkip val="1"/>
      </c:catAx>
      <c:valAx>
        <c:axId val="91649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648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14892590408746"/>
          <c:y val="0.13776738068700592"/>
          <c:w val="0.31587863891489742"/>
          <c:h val="5.70071920084158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GRÁFICO 9: EVOLUCIÓN DEL NÚMERO TOTAL DE SINIESTROS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 DE LOS GRANDES INCENDIOS FORESTALES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1971-2013</a:t>
            </a:r>
          </a:p>
        </c:rich>
      </c:tx>
      <c:layout>
        <c:manualLayout>
          <c:xMode val="edge"/>
          <c:yMode val="edge"/>
          <c:x val="0.25457842804419961"/>
          <c:y val="3.21647705062012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161934818873673E-2"/>
          <c:y val="0.18934947714319436"/>
          <c:w val="0.8159274130575197"/>
          <c:h val="0.74950834702513869"/>
        </c:manualLayout>
      </c:layout>
      <c:barChart>
        <c:barDir val="col"/>
        <c:grouping val="clustered"/>
        <c:ser>
          <c:idx val="0"/>
          <c:order val="0"/>
          <c:tx>
            <c:v>Nº total de siniestros</c:v>
          </c:tx>
          <c:spPr>
            <a:solidFill>
              <a:srgbClr val="FFCC00"/>
            </a:solidFill>
            <a:ln w="25400">
              <a:noFill/>
            </a:ln>
          </c:spPr>
          <c:cat>
            <c:numRef>
              <c:f>'12.8.1.6 '!$A$7:$A$49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2013</c:v>
                </c:pt>
                <c:pt idx="42">
                  <c:v>2013</c:v>
                </c:pt>
              </c:numCache>
            </c:numRef>
          </c:cat>
          <c:val>
            <c:numRef>
              <c:f>'12.8.1.6 '!$B$7:$B$49</c:f>
              <c:numCache>
                <c:formatCode>#,##0\ _€;\-#,##0\ _€</c:formatCode>
                <c:ptCount val="43"/>
                <c:pt idx="0">
                  <c:v>1665</c:v>
                </c:pt>
                <c:pt idx="1">
                  <c:v>2093</c:v>
                </c:pt>
                <c:pt idx="2">
                  <c:v>3724</c:v>
                </c:pt>
                <c:pt idx="3">
                  <c:v>3920</c:v>
                </c:pt>
                <c:pt idx="4">
                  <c:v>4128</c:v>
                </c:pt>
                <c:pt idx="5">
                  <c:v>4356</c:v>
                </c:pt>
                <c:pt idx="6">
                  <c:v>2064</c:v>
                </c:pt>
                <c:pt idx="7">
                  <c:v>8193</c:v>
                </c:pt>
                <c:pt idx="8">
                  <c:v>6171</c:v>
                </c:pt>
                <c:pt idx="9">
                  <c:v>7075</c:v>
                </c:pt>
                <c:pt idx="10">
                  <c:v>10688</c:v>
                </c:pt>
                <c:pt idx="11">
                  <c:v>6308</c:v>
                </c:pt>
                <c:pt idx="12">
                  <c:v>4736</c:v>
                </c:pt>
                <c:pt idx="13">
                  <c:v>7073</c:v>
                </c:pt>
                <c:pt idx="14">
                  <c:v>12235</c:v>
                </c:pt>
                <c:pt idx="15">
                  <c:v>7514</c:v>
                </c:pt>
                <c:pt idx="16">
                  <c:v>8816</c:v>
                </c:pt>
                <c:pt idx="17">
                  <c:v>9440</c:v>
                </c:pt>
                <c:pt idx="18">
                  <c:v>20250</c:v>
                </c:pt>
                <c:pt idx="19">
                  <c:v>12914</c:v>
                </c:pt>
                <c:pt idx="20">
                  <c:v>13529</c:v>
                </c:pt>
                <c:pt idx="21">
                  <c:v>15956</c:v>
                </c:pt>
                <c:pt idx="22">
                  <c:v>14253</c:v>
                </c:pt>
                <c:pt idx="23">
                  <c:v>19249</c:v>
                </c:pt>
                <c:pt idx="24">
                  <c:v>25557</c:v>
                </c:pt>
                <c:pt idx="25">
                  <c:v>16586</c:v>
                </c:pt>
                <c:pt idx="26">
                  <c:v>22320</c:v>
                </c:pt>
                <c:pt idx="27">
                  <c:v>22003</c:v>
                </c:pt>
                <c:pt idx="28">
                  <c:v>17943</c:v>
                </c:pt>
                <c:pt idx="29">
                  <c:v>23574</c:v>
                </c:pt>
                <c:pt idx="30">
                  <c:v>19547</c:v>
                </c:pt>
                <c:pt idx="31">
                  <c:v>19929</c:v>
                </c:pt>
                <c:pt idx="32">
                  <c:v>18616</c:v>
                </c:pt>
                <c:pt idx="33">
                  <c:v>21396</c:v>
                </c:pt>
                <c:pt idx="34">
                  <c:v>25492</c:v>
                </c:pt>
                <c:pt idx="35">
                  <c:v>16334</c:v>
                </c:pt>
                <c:pt idx="36">
                  <c:v>10936</c:v>
                </c:pt>
                <c:pt idx="37">
                  <c:v>11655</c:v>
                </c:pt>
                <c:pt idx="38">
                  <c:v>15643</c:v>
                </c:pt>
                <c:pt idx="39">
                  <c:v>11722</c:v>
                </c:pt>
                <c:pt idx="40">
                  <c:v>16414</c:v>
                </c:pt>
                <c:pt idx="41">
                  <c:v>15978</c:v>
                </c:pt>
                <c:pt idx="42">
                  <c:v>10797</c:v>
                </c:pt>
              </c:numCache>
            </c:numRef>
          </c:val>
        </c:ser>
        <c:axId val="91778432"/>
        <c:axId val="91800704"/>
      </c:barChart>
      <c:lineChart>
        <c:grouping val="standard"/>
        <c:ser>
          <c:idx val="1"/>
          <c:order val="1"/>
          <c:tx>
            <c:v>nº de GIF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'12.8.1.6 '!$A$7:$A$49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2013</c:v>
                </c:pt>
                <c:pt idx="42">
                  <c:v>2013</c:v>
                </c:pt>
              </c:numCache>
            </c:numRef>
          </c:cat>
          <c:val>
            <c:numRef>
              <c:f>'12.8.1.6 '!$C$7:$C$49</c:f>
              <c:numCache>
                <c:formatCode>#,##0\ _€;\-#,##0\ _€</c:formatCode>
                <c:ptCount val="43"/>
                <c:pt idx="0">
                  <c:v>8</c:v>
                </c:pt>
                <c:pt idx="1">
                  <c:v>17</c:v>
                </c:pt>
                <c:pt idx="2">
                  <c:v>20</c:v>
                </c:pt>
                <c:pt idx="3">
                  <c:v>45</c:v>
                </c:pt>
                <c:pt idx="4">
                  <c:v>57</c:v>
                </c:pt>
                <c:pt idx="5">
                  <c:v>37</c:v>
                </c:pt>
                <c:pt idx="6">
                  <c:v>19</c:v>
                </c:pt>
                <c:pt idx="7">
                  <c:v>153</c:v>
                </c:pt>
                <c:pt idx="8">
                  <c:v>66</c:v>
                </c:pt>
                <c:pt idx="9">
                  <c:v>76</c:v>
                </c:pt>
                <c:pt idx="10">
                  <c:v>74</c:v>
                </c:pt>
                <c:pt idx="11">
                  <c:v>40</c:v>
                </c:pt>
                <c:pt idx="12">
                  <c:v>27</c:v>
                </c:pt>
                <c:pt idx="13">
                  <c:v>51</c:v>
                </c:pt>
                <c:pt idx="14">
                  <c:v>159</c:v>
                </c:pt>
                <c:pt idx="15">
                  <c:v>103</c:v>
                </c:pt>
                <c:pt idx="16">
                  <c:v>35</c:v>
                </c:pt>
                <c:pt idx="17">
                  <c:v>37</c:v>
                </c:pt>
                <c:pt idx="18">
                  <c:v>96</c:v>
                </c:pt>
                <c:pt idx="19">
                  <c:v>56</c:v>
                </c:pt>
                <c:pt idx="20">
                  <c:v>80</c:v>
                </c:pt>
                <c:pt idx="21">
                  <c:v>19</c:v>
                </c:pt>
                <c:pt idx="22">
                  <c:v>25</c:v>
                </c:pt>
                <c:pt idx="23">
                  <c:v>93</c:v>
                </c:pt>
                <c:pt idx="24">
                  <c:v>26</c:v>
                </c:pt>
                <c:pt idx="25">
                  <c:v>10</c:v>
                </c:pt>
                <c:pt idx="26">
                  <c:v>7</c:v>
                </c:pt>
                <c:pt idx="27">
                  <c:v>27</c:v>
                </c:pt>
                <c:pt idx="28">
                  <c:v>16</c:v>
                </c:pt>
                <c:pt idx="29">
                  <c:v>49</c:v>
                </c:pt>
                <c:pt idx="30">
                  <c:v>16</c:v>
                </c:pt>
                <c:pt idx="31">
                  <c:v>18</c:v>
                </c:pt>
                <c:pt idx="32">
                  <c:v>43</c:v>
                </c:pt>
                <c:pt idx="33">
                  <c:v>20</c:v>
                </c:pt>
                <c:pt idx="34">
                  <c:v>48</c:v>
                </c:pt>
                <c:pt idx="35">
                  <c:v>58</c:v>
                </c:pt>
                <c:pt idx="36">
                  <c:v>16</c:v>
                </c:pt>
                <c:pt idx="37">
                  <c:v>6</c:v>
                </c:pt>
                <c:pt idx="38">
                  <c:v>35</c:v>
                </c:pt>
                <c:pt idx="39">
                  <c:v>11</c:v>
                </c:pt>
                <c:pt idx="40">
                  <c:v>24</c:v>
                </c:pt>
                <c:pt idx="41">
                  <c:v>41</c:v>
                </c:pt>
                <c:pt idx="42">
                  <c:v>17</c:v>
                </c:pt>
              </c:numCache>
            </c:numRef>
          </c:val>
        </c:ser>
        <c:marker val="1"/>
        <c:axId val="91774976"/>
        <c:axId val="91776512"/>
      </c:lineChart>
      <c:catAx>
        <c:axId val="91774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776512"/>
        <c:crossesAt val="0"/>
        <c:auto val="1"/>
        <c:lblAlgn val="ctr"/>
        <c:lblOffset val="100"/>
        <c:tickLblSkip val="2"/>
        <c:tickMarkSkip val="1"/>
      </c:catAx>
      <c:valAx>
        <c:axId val="9177651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GIF</a:t>
                </a:r>
              </a:p>
            </c:rich>
          </c:tx>
          <c:layout>
            <c:manualLayout>
              <c:xMode val="edge"/>
              <c:yMode val="edge"/>
              <c:x val="7.8329031653522046E-3"/>
              <c:y val="0.46548413131035177"/>
            </c:manualLayout>
          </c:layout>
          <c:spPr>
            <a:noFill/>
            <a:ln w="25400">
              <a:noFill/>
            </a:ln>
          </c:spPr>
        </c:title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774976"/>
        <c:crosses val="autoZero"/>
        <c:crossBetween val="between"/>
        <c:majorUnit val="20"/>
        <c:minorUnit val="5"/>
      </c:valAx>
      <c:catAx>
        <c:axId val="91778432"/>
        <c:scaling>
          <c:orientation val="minMax"/>
        </c:scaling>
        <c:delete val="1"/>
        <c:axPos val="b"/>
        <c:numFmt formatCode="General" sourceLinked="1"/>
        <c:tickLblPos val="none"/>
        <c:crossAx val="91800704"/>
        <c:crosses val="autoZero"/>
        <c:auto val="1"/>
        <c:lblAlgn val="ctr"/>
        <c:lblOffset val="100"/>
      </c:catAx>
      <c:valAx>
        <c:axId val="91800704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total de siniestros</a:t>
                </a:r>
              </a:p>
            </c:rich>
          </c:tx>
          <c:layout>
            <c:manualLayout>
              <c:xMode val="edge"/>
              <c:yMode val="edge"/>
              <c:x val="0.96475257319920682"/>
              <c:y val="0.39842285815547168"/>
            </c:manualLayout>
          </c:layout>
          <c:spPr>
            <a:noFill/>
            <a:ln w="25400">
              <a:noFill/>
            </a:ln>
          </c:spPr>
        </c:title>
        <c:numFmt formatCode="#,##0\ _€;\-#,##0\ _€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7784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926903102882858"/>
          <c:y val="0.22288011372063318"/>
          <c:w val="0.1801567728030995"/>
          <c:h val="7.692322508942209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GRÁFICO 10: EVOLUCIÓN DE LA SUPERFICIE TOTAL AFECTADA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 DE LA SUPERFICIE AFECTADA POR GIF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1971-2013</a:t>
            </a:r>
          </a:p>
        </c:rich>
      </c:tx>
      <c:layout>
        <c:manualLayout>
          <c:xMode val="edge"/>
          <c:yMode val="edge"/>
          <c:x val="0.24605408386998967"/>
          <c:y val="3.40079933190169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10473869579592"/>
          <c:y val="0.17760617760617761"/>
          <c:w val="0.8248376542555893"/>
          <c:h val="0.76254826254826624"/>
        </c:manualLayout>
      </c:layout>
      <c:barChart>
        <c:barDir val="col"/>
        <c:grouping val="clustered"/>
        <c:ser>
          <c:idx val="0"/>
          <c:order val="0"/>
          <c:tx>
            <c:v>Sup. For. GIF</c:v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'12.8.1.6 '!$A$7:$A$49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2013</c:v>
                </c:pt>
                <c:pt idx="42">
                  <c:v>2013</c:v>
                </c:pt>
              </c:numCache>
            </c:numRef>
          </c:cat>
          <c:val>
            <c:numRef>
              <c:f>'12.8.1.6 '!$E$7:$E$49</c:f>
              <c:numCache>
                <c:formatCode>#,##0.0_);\(#,##0.0\)</c:formatCode>
                <c:ptCount val="43"/>
                <c:pt idx="0">
                  <c:v>7138</c:v>
                </c:pt>
                <c:pt idx="1">
                  <c:v>15303</c:v>
                </c:pt>
                <c:pt idx="2">
                  <c:v>25341.9</c:v>
                </c:pt>
                <c:pt idx="3">
                  <c:v>47718</c:v>
                </c:pt>
                <c:pt idx="4">
                  <c:v>87535</c:v>
                </c:pt>
                <c:pt idx="5">
                  <c:v>34450</c:v>
                </c:pt>
                <c:pt idx="6">
                  <c:v>26717.5</c:v>
                </c:pt>
                <c:pt idx="7">
                  <c:v>182614.8</c:v>
                </c:pt>
                <c:pt idx="8">
                  <c:v>58497.2</c:v>
                </c:pt>
                <c:pt idx="9">
                  <c:v>103550</c:v>
                </c:pt>
                <c:pt idx="10">
                  <c:v>90711</c:v>
                </c:pt>
                <c:pt idx="11">
                  <c:v>47821.7</c:v>
                </c:pt>
                <c:pt idx="12">
                  <c:v>42239.3</c:v>
                </c:pt>
                <c:pt idx="13">
                  <c:v>53410.7</c:v>
                </c:pt>
                <c:pt idx="14">
                  <c:v>198994.8</c:v>
                </c:pt>
                <c:pt idx="15">
                  <c:v>135756</c:v>
                </c:pt>
                <c:pt idx="16">
                  <c:v>36562.9</c:v>
                </c:pt>
                <c:pt idx="17">
                  <c:v>35205</c:v>
                </c:pt>
                <c:pt idx="18">
                  <c:v>93592.6</c:v>
                </c:pt>
                <c:pt idx="19">
                  <c:v>66183.8</c:v>
                </c:pt>
                <c:pt idx="20">
                  <c:v>138928.1</c:v>
                </c:pt>
                <c:pt idx="21">
                  <c:v>30918.6</c:v>
                </c:pt>
                <c:pt idx="22">
                  <c:v>43532.3</c:v>
                </c:pt>
                <c:pt idx="23">
                  <c:v>335359.2</c:v>
                </c:pt>
                <c:pt idx="24">
                  <c:v>31699.8</c:v>
                </c:pt>
                <c:pt idx="25">
                  <c:v>6962.4</c:v>
                </c:pt>
                <c:pt idx="26">
                  <c:v>5309.4</c:v>
                </c:pt>
                <c:pt idx="27">
                  <c:v>41761.620000000003</c:v>
                </c:pt>
                <c:pt idx="28">
                  <c:v>17399.05</c:v>
                </c:pt>
                <c:pt idx="29">
                  <c:v>63634.69</c:v>
                </c:pt>
                <c:pt idx="30">
                  <c:v>20325.2</c:v>
                </c:pt>
                <c:pt idx="31">
                  <c:v>16993.349999999999</c:v>
                </c:pt>
                <c:pt idx="32">
                  <c:v>76796.210000000006</c:v>
                </c:pt>
                <c:pt idx="33">
                  <c:v>56725.8</c:v>
                </c:pt>
                <c:pt idx="34">
                  <c:v>84605.759999999995</c:v>
                </c:pt>
                <c:pt idx="35">
                  <c:v>72119.08</c:v>
                </c:pt>
                <c:pt idx="36">
                  <c:v>52233.72</c:v>
                </c:pt>
                <c:pt idx="37">
                  <c:v>5499.74</c:v>
                </c:pt>
                <c:pt idx="38">
                  <c:v>56266.49</c:v>
                </c:pt>
                <c:pt idx="39">
                  <c:v>12538.79</c:v>
                </c:pt>
                <c:pt idx="40">
                  <c:v>26034.47</c:v>
                </c:pt>
                <c:pt idx="41">
                  <c:v>135579.9</c:v>
                </c:pt>
                <c:pt idx="42">
                  <c:v>19690.12</c:v>
                </c:pt>
              </c:numCache>
            </c:numRef>
          </c:val>
        </c:ser>
        <c:axId val="92106752"/>
        <c:axId val="92108288"/>
      </c:barChart>
      <c:lineChart>
        <c:grouping val="standard"/>
        <c:ser>
          <c:idx val="1"/>
          <c:order val="1"/>
          <c:tx>
            <c:v>Sup. For. Total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'12.8.1.6 '!$A$7:$A$49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2013</c:v>
                </c:pt>
                <c:pt idx="42">
                  <c:v>2013</c:v>
                </c:pt>
              </c:numCache>
            </c:numRef>
          </c:cat>
          <c:val>
            <c:numRef>
              <c:f>'12.8.1.6 '!$D$7:$D$49</c:f>
              <c:numCache>
                <c:formatCode>#,##0.0_);\(#,##0.0\)</c:formatCode>
                <c:ptCount val="43"/>
                <c:pt idx="0">
                  <c:v>35044</c:v>
                </c:pt>
                <c:pt idx="1">
                  <c:v>57753</c:v>
                </c:pt>
                <c:pt idx="2">
                  <c:v>96989</c:v>
                </c:pt>
                <c:pt idx="3">
                  <c:v>142115</c:v>
                </c:pt>
                <c:pt idx="4">
                  <c:v>188595</c:v>
                </c:pt>
                <c:pt idx="5">
                  <c:v>123577</c:v>
                </c:pt>
                <c:pt idx="6">
                  <c:v>70749</c:v>
                </c:pt>
                <c:pt idx="7">
                  <c:v>439526</c:v>
                </c:pt>
                <c:pt idx="8">
                  <c:v>273567</c:v>
                </c:pt>
                <c:pt idx="9">
                  <c:v>263017</c:v>
                </c:pt>
                <c:pt idx="10">
                  <c:v>298288</c:v>
                </c:pt>
                <c:pt idx="11">
                  <c:v>152903</c:v>
                </c:pt>
                <c:pt idx="12">
                  <c:v>108100</c:v>
                </c:pt>
                <c:pt idx="13">
                  <c:v>165119</c:v>
                </c:pt>
                <c:pt idx="14">
                  <c:v>484476</c:v>
                </c:pt>
                <c:pt idx="15">
                  <c:v>264887</c:v>
                </c:pt>
                <c:pt idx="16">
                  <c:v>146662</c:v>
                </c:pt>
                <c:pt idx="17">
                  <c:v>137734</c:v>
                </c:pt>
                <c:pt idx="18">
                  <c:v>426693</c:v>
                </c:pt>
                <c:pt idx="19">
                  <c:v>203032</c:v>
                </c:pt>
                <c:pt idx="20">
                  <c:v>260318</c:v>
                </c:pt>
                <c:pt idx="21">
                  <c:v>105277</c:v>
                </c:pt>
                <c:pt idx="22">
                  <c:v>89267</c:v>
                </c:pt>
                <c:pt idx="23">
                  <c:v>437635</c:v>
                </c:pt>
                <c:pt idx="24">
                  <c:v>143484</c:v>
                </c:pt>
                <c:pt idx="25">
                  <c:v>59814</c:v>
                </c:pt>
                <c:pt idx="26">
                  <c:v>98503</c:v>
                </c:pt>
                <c:pt idx="27">
                  <c:v>133643</c:v>
                </c:pt>
                <c:pt idx="28">
                  <c:v>82217</c:v>
                </c:pt>
                <c:pt idx="29">
                  <c:v>188586</c:v>
                </c:pt>
                <c:pt idx="30">
                  <c:v>93297</c:v>
                </c:pt>
                <c:pt idx="31">
                  <c:v>107464</c:v>
                </c:pt>
                <c:pt idx="32">
                  <c:v>148172</c:v>
                </c:pt>
                <c:pt idx="33">
                  <c:v>134193</c:v>
                </c:pt>
                <c:pt idx="34">
                  <c:v>188672</c:v>
                </c:pt>
                <c:pt idx="35">
                  <c:v>155363</c:v>
                </c:pt>
                <c:pt idx="36">
                  <c:v>86113</c:v>
                </c:pt>
                <c:pt idx="37">
                  <c:v>50321</c:v>
                </c:pt>
                <c:pt idx="38">
                  <c:v>119892</c:v>
                </c:pt>
                <c:pt idx="39">
                  <c:v>54770</c:v>
                </c:pt>
                <c:pt idx="40">
                  <c:v>102162</c:v>
                </c:pt>
                <c:pt idx="41">
                  <c:v>216894</c:v>
                </c:pt>
                <c:pt idx="42">
                  <c:v>61690.61</c:v>
                </c:pt>
              </c:numCache>
            </c:numRef>
          </c:val>
        </c:ser>
        <c:marker val="1"/>
        <c:axId val="92106752"/>
        <c:axId val="92108288"/>
      </c:lineChart>
      <c:catAx>
        <c:axId val="92106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108288"/>
        <c:crossesAt val="0"/>
        <c:auto val="1"/>
        <c:lblAlgn val="ctr"/>
        <c:lblOffset val="100"/>
        <c:tickLblSkip val="2"/>
        <c:tickMarkSkip val="1"/>
      </c:catAx>
      <c:valAx>
        <c:axId val="9210828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SUPERFICIES AFECTADAS (ha)</a:t>
                </a:r>
              </a:p>
            </c:rich>
          </c:tx>
          <c:layout>
            <c:manualLayout>
              <c:xMode val="edge"/>
              <c:yMode val="edge"/>
              <c:x val="1.307191211181591E-2"/>
              <c:y val="0.39382239382239759"/>
            </c:manualLayout>
          </c:layout>
          <c:spPr>
            <a:noFill/>
            <a:ln w="25400">
              <a:noFill/>
            </a:ln>
          </c:spPr>
        </c:title>
        <c:numFmt formatCode="#,##0.0_);\(#,##0.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106752"/>
        <c:crosses val="autoZero"/>
        <c:crossBetween val="between"/>
        <c:majorUnit val="50000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48460795114368"/>
          <c:y val="0.21042471042471042"/>
          <c:w val="0.14117665080761183"/>
          <c:h val="7.528957528957529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arbolada afectada. Año 2013(hectáreas)</a:t>
            </a:r>
          </a:p>
        </c:rich>
      </c:tx>
      <c:layout>
        <c:manualLayout>
          <c:xMode val="edge"/>
          <c:yMode val="edge"/>
          <c:x val="0.27253003945331261"/>
          <c:y val="4.810672957378303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865546218487396"/>
          <c:y val="0.10526323745830597"/>
          <c:w val="0.84957983193277364"/>
          <c:h val="0.87151768660332163"/>
        </c:manualLayout>
      </c:layout>
      <c:barChart>
        <c:barDir val="bar"/>
        <c:grouping val="clustered"/>
        <c:ser>
          <c:idx val="0"/>
          <c:order val="0"/>
          <c:tx>
            <c:v>Superficie Arbolada afectada</c:v>
          </c:tx>
          <c:spPr>
            <a:solidFill>
              <a:srgbClr val="99CC00"/>
            </a:solidFill>
            <a:ln w="12700">
              <a:solidFill>
                <a:srgbClr val="0033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'12.8.2.2'!$A$7:$A$25</c:f>
              <c:strCache>
                <c:ptCount val="19"/>
                <c:pt idx="0">
                  <c:v>Euskadi</c:v>
                </c:pt>
                <c:pt idx="1">
                  <c:v>Cataluña</c:v>
                </c:pt>
                <c:pt idx="2">
                  <c:v>Galicia</c:v>
                </c:pt>
                <c:pt idx="3">
                  <c:v>Andalucia</c:v>
                </c:pt>
                <c:pt idx="4">
                  <c:v>Asturias</c:v>
                </c:pt>
                <c:pt idx="5">
                  <c:v>Cantabria</c:v>
                </c:pt>
                <c:pt idx="6">
                  <c:v>La Rioja</c:v>
                </c:pt>
                <c:pt idx="7">
                  <c:v>Murcia</c:v>
                </c:pt>
                <c:pt idx="8">
                  <c:v>C. Valenciana</c:v>
                </c:pt>
                <c:pt idx="9">
                  <c:v>Aragón</c:v>
                </c:pt>
                <c:pt idx="10">
                  <c:v>Castilla La Mancha</c:v>
                </c:pt>
                <c:pt idx="11">
                  <c:v>Canarias</c:v>
                </c:pt>
                <c:pt idx="12">
                  <c:v>Navarra</c:v>
                </c:pt>
                <c:pt idx="13">
                  <c:v>Extremadura</c:v>
                </c:pt>
                <c:pt idx="14">
                  <c:v>Illes Baleares</c:v>
                </c:pt>
                <c:pt idx="15">
                  <c:v>Madrid</c:v>
                </c:pt>
                <c:pt idx="16">
                  <c:v>Castilla y León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'12.8.2.2'!$L$7:$L$25</c:f>
              <c:numCache>
                <c:formatCode>#,##0.0_);\(#,##0.0\)</c:formatCode>
                <c:ptCount val="19"/>
                <c:pt idx="0">
                  <c:v>43.82</c:v>
                </c:pt>
                <c:pt idx="1">
                  <c:v>695.99</c:v>
                </c:pt>
                <c:pt idx="2">
                  <c:v>7747.4</c:v>
                </c:pt>
                <c:pt idx="3">
                  <c:v>329.36</c:v>
                </c:pt>
                <c:pt idx="4">
                  <c:v>474.43</c:v>
                </c:pt>
                <c:pt idx="5">
                  <c:v>347.9</c:v>
                </c:pt>
                <c:pt idx="6">
                  <c:v>1.02</c:v>
                </c:pt>
                <c:pt idx="7">
                  <c:v>13.87</c:v>
                </c:pt>
                <c:pt idx="8">
                  <c:v>887.95</c:v>
                </c:pt>
                <c:pt idx="9">
                  <c:v>37.81</c:v>
                </c:pt>
                <c:pt idx="10">
                  <c:v>1556.09</c:v>
                </c:pt>
                <c:pt idx="11">
                  <c:v>47.51</c:v>
                </c:pt>
                <c:pt idx="12">
                  <c:v>58.74</c:v>
                </c:pt>
                <c:pt idx="13">
                  <c:v>924.52</c:v>
                </c:pt>
                <c:pt idx="14">
                  <c:v>1022.56</c:v>
                </c:pt>
                <c:pt idx="15">
                  <c:v>212.1</c:v>
                </c:pt>
                <c:pt idx="16">
                  <c:v>3303.19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92190976"/>
        <c:axId val="92200960"/>
      </c:barChart>
      <c:catAx>
        <c:axId val="92190976"/>
        <c:scaling>
          <c:orientation val="maxMin"/>
        </c:scaling>
        <c:axPos val="l"/>
        <c:numFmt formatCode="General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200960"/>
        <c:crosses val="autoZero"/>
        <c:auto val="1"/>
        <c:lblAlgn val="ctr"/>
        <c:lblOffset val="100"/>
        <c:tickLblSkip val="1"/>
        <c:tickMarkSkip val="1"/>
      </c:catAx>
      <c:valAx>
        <c:axId val="92200960"/>
        <c:scaling>
          <c:orientation val="minMax"/>
        </c:scaling>
        <c:delete val="1"/>
        <c:axPos val="t"/>
        <c:numFmt formatCode="#,##0.0_);\(#,##0.0\)" sourceLinked="1"/>
        <c:tickLblPos val="none"/>
        <c:crossAx val="92190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pérdidas económicas según tipo de producto. Año 2013
</a:t>
            </a:r>
          </a:p>
        </c:rich>
      </c:tx>
      <c:layout>
        <c:manualLayout>
          <c:xMode val="edge"/>
          <c:yMode val="edge"/>
          <c:x val="0.30506864850908982"/>
          <c:y val="2.40023552774378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80974317904232E-2"/>
          <c:y val="0.23369524557231025"/>
          <c:w val="0.60744594144454023"/>
          <c:h val="0.7151171865980096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4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808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598621279450974E-2"/>
                  <c:y val="-6.3740272935091562E-3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5.0609627891923289E-2"/>
                  <c:y val="-7.6679982450873985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5.8888188031401563E-2"/>
                  <c:y val="-4.7363936546054933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1471068366679143E-2"/>
                  <c:y val="-8.267116170595977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7.7029750219116608E-3"/>
                  <c:y val="6.935599325744158E-3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Mode val="edge"/>
                  <c:yMode val="edge"/>
                  <c:x val="0.30675337624101034"/>
                  <c:y val="0.389010989010992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('12.8.2.4'!$A$26,'12.8.2.4'!$A$27,'12.8.2.4'!$A$34,'12.8.2.4'!$A$37,'12.8.2.4'!$A$28,'12.8.2.4'!$A$31,'12.8.2.4'!$A$32,'12.8.2.4'!$A$33)</c:f>
              <c:strCache>
                <c:ptCount val="8"/>
                <c:pt idx="0">
                  <c:v>Masas sin aprovechamiento comercial</c:v>
                </c:pt>
                <c:pt idx="1">
                  <c:v>Masas con aprovechamiento comercial</c:v>
                </c:pt>
                <c:pt idx="2">
                  <c:v>Otras pérdidas</c:v>
                </c:pt>
                <c:pt idx="3">
                  <c:v>Gastos de extinción</c:v>
                </c:pt>
                <c:pt idx="4">
                  <c:v>Corcho</c:v>
                </c:pt>
                <c:pt idx="5">
                  <c:v>Leñas</c:v>
                </c:pt>
                <c:pt idx="6">
                  <c:v>Pastos</c:v>
                </c:pt>
                <c:pt idx="7">
                  <c:v>Caza</c:v>
                </c:pt>
              </c:strCache>
            </c:strRef>
          </c:cat>
          <c:val>
            <c:numRef>
              <c:f>('12.8.2.4'!$G$26,'12.8.2.4'!$G$27,'12.8.2.4'!$G$34,'12.8.2.4'!$G$37,'12.8.2.4'!$G$28,'12.8.2.4'!$G$31,'12.8.2.4'!$G$32,'12.8.2.4'!$G$33)</c:f>
              <c:numCache>
                <c:formatCode>#,##0.00\ _€;\-#,##0.00\ _€</c:formatCode>
                <c:ptCount val="8"/>
                <c:pt idx="0">
                  <c:v>35.618891717899203</c:v>
                </c:pt>
                <c:pt idx="1">
                  <c:v>44.798897424428702</c:v>
                </c:pt>
                <c:pt idx="2">
                  <c:v>2.84428461454864</c:v>
                </c:pt>
                <c:pt idx="3">
                  <c:v>16.581002083448801</c:v>
                </c:pt>
                <c:pt idx="4">
                  <c:v>0</c:v>
                </c:pt>
                <c:pt idx="5">
                  <c:v>8.1974178259923494E-2</c:v>
                </c:pt>
                <c:pt idx="6">
                  <c:v>7.3231754801785995E-2</c:v>
                </c:pt>
                <c:pt idx="7">
                  <c:v>1.71822661290959E-3</c:v>
                </c:pt>
              </c:numCache>
            </c:numRef>
          </c:val>
        </c:ser>
        <c:dLbls>
          <c:showPercent val="1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06796742666358"/>
          <c:y val="0.25975431223589718"/>
          <c:w val="0.21260705942743868"/>
          <c:h val="0.627802690582959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300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según causa. Año 2013</a:t>
            </a:r>
          </a:p>
        </c:rich>
      </c:tx>
      <c:layout>
        <c:manualLayout>
          <c:xMode val="edge"/>
          <c:yMode val="edge"/>
          <c:x val="0.30468635170603681"/>
          <c:y val="4.64685252840683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4528326995224747"/>
          <c:y val="0.29846938775510373"/>
          <c:w val="0.54088105681777465"/>
          <c:h val="0.52040816326530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2447477869378E-2"/>
                  <c:y val="-8.338136780150315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6.7792675480106937E-2"/>
                  <c:y val="-4.847141708534951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5889190223911323"/>
                  <c:y val="-1.989769484681792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9.953567846240223E-2"/>
                  <c:y val="-5.1585499445795116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2.4441672248946012E-5"/>
                  <c:y val="-6.885583048545206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('12.8.4.1'!$A$8,'12.8.4.1'!$A$23,'12.8.4.1'!$A$25,'12.8.4.1'!$A$27,'12.8.4.1'!$A$29)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('12.8.4.1'!$D$8,'12.8.4.1'!$D$23,'12.8.4.1'!$D$25,'12.8.4.1'!$D$27,'12.8.4.1'!$D$29)</c:f>
              <c:numCache>
                <c:formatCode>#,##0\ _€;\-#,##0\ _€</c:formatCode>
                <c:ptCount val="5"/>
                <c:pt idx="0">
                  <c:v>657</c:v>
                </c:pt>
                <c:pt idx="1">
                  <c:v>2974</c:v>
                </c:pt>
                <c:pt idx="2">
                  <c:v>5580</c:v>
                </c:pt>
                <c:pt idx="3">
                  <c:v>1274</c:v>
                </c:pt>
                <c:pt idx="4">
                  <c:v>312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según causa. Año 2013</a:t>
            </a:r>
          </a:p>
        </c:rich>
      </c:tx>
      <c:layout>
        <c:manualLayout>
          <c:xMode val="edge"/>
          <c:yMode val="edge"/>
          <c:x val="0.28339925736707688"/>
          <c:y val="4.25098350120422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376109340847501"/>
          <c:y val="0.26811654264040796"/>
          <c:w val="0.52947368421052632"/>
          <c:h val="0.483092926981730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7287567909517523E-2"/>
                  <c:y val="-1.795906554059270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8061065283726651E-2"/>
                  <c:y val="-0.10604100749715378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4.7474868931744109E-2"/>
                  <c:y val="0.11672110662026379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8.1113820507405329E-2"/>
                  <c:y val="-1.5160281275151421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0816773030179742E-2"/>
                  <c:y val="-7.5930216778400408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('12.8.4.1'!$A$8,'12.8.4.1'!$A$23,'12.8.4.1'!$A$25,'12.8.4.1'!$A$27,'12.8.4.1'!$A$29)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('12.8.4.1'!$I$8,'12.8.4.1'!$I$23,'12.8.4.1'!$I$25,'12.8.4.1'!$I$27,'12.8.4.1'!$I$29)</c:f>
              <c:numCache>
                <c:formatCode>#,##0.00</c:formatCode>
                <c:ptCount val="5"/>
                <c:pt idx="0">
                  <c:v>1655.24</c:v>
                </c:pt>
                <c:pt idx="1">
                  <c:v>19479.939999999999</c:v>
                </c:pt>
                <c:pt idx="2">
                  <c:v>36045.65</c:v>
                </c:pt>
                <c:pt idx="3">
                  <c:v>3893.21</c:v>
                </c:pt>
                <c:pt idx="4">
                  <c:v>616.57000000000005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causados accidentalmente o por negligencias. </a:t>
            </a:r>
            <a:br>
              <a:rPr lang="es-ES"/>
            </a:br>
            <a:r>
              <a:rPr lang="es-ES"/>
              <a:t>Año 2013
</a:t>
            </a:r>
          </a:p>
        </c:rich>
      </c:tx>
      <c:layout>
        <c:manualLayout>
          <c:xMode val="edge"/>
          <c:yMode val="edge"/>
          <c:x val="0.2834008935239179"/>
          <c:y val="3.76864630162066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5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803347280334729"/>
          <c:y val="0.11638968368384835"/>
          <c:w val="0.7656903765690446"/>
          <c:h val="0.87411027746237602"/>
        </c:manualLayout>
      </c:layout>
      <c:bar3DChart>
        <c:barDir val="bar"/>
        <c:grouping val="clustered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6.3902425042572531E-3"/>
                  <c:y val="-8.5318505675043227E-4"/>
                </c:manualLayout>
              </c:layout>
              <c:showVal val="1"/>
            </c:dLbl>
            <c:dLbl>
              <c:idx val="1"/>
              <c:layout>
                <c:manualLayout>
                  <c:x val="1.1886334773660441E-2"/>
                  <c:y val="-2.1828236205245683E-3"/>
                </c:manualLayout>
              </c:layout>
              <c:showVal val="1"/>
            </c:dLbl>
            <c:dLbl>
              <c:idx val="2"/>
              <c:layout>
                <c:manualLayout>
                  <c:x val="2.4624447759354282E-2"/>
                  <c:y val="-5.8877618513160064E-3"/>
                </c:manualLayout>
              </c:layout>
              <c:showVal val="1"/>
            </c:dLbl>
            <c:dLbl>
              <c:idx val="3"/>
              <c:layout>
                <c:manualLayout>
                  <c:x val="1.5486784683641281E-2"/>
                  <c:y val="-1.43432994161421E-2"/>
                </c:manualLayout>
              </c:layout>
              <c:showVal val="1"/>
            </c:dLbl>
            <c:dLbl>
              <c:idx val="4"/>
              <c:layout>
                <c:manualLayout>
                  <c:x val="1.9461844720287703E-2"/>
                  <c:y val="9.5415968920498225E-4"/>
                </c:manualLayout>
              </c:layout>
              <c:showVal val="1"/>
            </c:dLbl>
            <c:dLbl>
              <c:idx val="5"/>
              <c:layout>
                <c:manualLayout>
                  <c:x val="9.2300579805359058E-3"/>
                  <c:y val="-3.7573379218492324E-4"/>
                </c:manualLayout>
              </c:layout>
              <c:showVal val="1"/>
            </c:dLbl>
            <c:dLbl>
              <c:idx val="6"/>
              <c:layout>
                <c:manualLayout>
                  <c:x val="1.7188396683214292E-2"/>
                  <c:y val="6.6992731105824802E-4"/>
                </c:manualLayout>
              </c:layout>
              <c:showVal val="1"/>
            </c:dLbl>
            <c:dLbl>
              <c:idx val="7"/>
              <c:layout>
                <c:manualLayout>
                  <c:x val="3.5205974717635452E-2"/>
                  <c:y val="6.466187748336058E-3"/>
                </c:manualLayout>
              </c:layout>
              <c:showVal val="1"/>
            </c:dLbl>
            <c:dLbl>
              <c:idx val="8"/>
              <c:layout>
                <c:manualLayout>
                  <c:x val="1.3131940664362561E-2"/>
                  <c:y val="1.9388347186665867E-2"/>
                </c:manualLayout>
              </c:layout>
              <c:showVal val="1"/>
            </c:dLbl>
            <c:dLbl>
              <c:idx val="9"/>
              <c:layout>
                <c:manualLayout>
                  <c:x val="1.3458556674215421E-2"/>
                  <c:y val="1.5683408955874365E-2"/>
                </c:manualLayout>
              </c:layout>
              <c:showVal val="1"/>
            </c:dLbl>
            <c:dLbl>
              <c:idx val="10"/>
              <c:layout>
                <c:manualLayout>
                  <c:x val="1.7056338381060722E-2"/>
                  <c:y val="1.6728815141501801E-2"/>
                </c:manualLayout>
              </c:layout>
              <c:showVal val="1"/>
            </c:dLbl>
            <c:dLbl>
              <c:idx val="11"/>
              <c:layout>
                <c:manualLayout>
                  <c:x val="1.2102106378415621E-2"/>
                  <c:y val="8.1470304442045685E-3"/>
                </c:manualLayout>
              </c:layout>
              <c:showVal val="1"/>
            </c:dLbl>
            <c:dLbl>
              <c:idx val="12"/>
              <c:layout>
                <c:manualLayout>
                  <c:x val="2.4614378987885252E-2"/>
                  <c:y val="2.5946036349040105E-2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2654208004476741"/>
                  <c:y val="0.54473173415264531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4803035778821841"/>
                  <c:y val="0.57661846981036058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5996828986791556"/>
                  <c:y val="0.61116243343955656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350979866397819"/>
                  <c:y val="0.6403919411257961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'12.8.4.1'!$A$10:$A$22</c:f>
              <c:strCache>
                <c:ptCount val="13"/>
                <c:pt idx="0">
                  <c:v>Quema agrícola</c:v>
                </c:pt>
                <c:pt idx="1">
                  <c:v>Quema para regenerar Pastos</c:v>
                </c:pt>
                <c:pt idx="2">
                  <c:v>Trabajos forestales</c:v>
                </c:pt>
                <c:pt idx="3">
                  <c:v>Hogueras</c:v>
                </c:pt>
                <c:pt idx="4">
                  <c:v>Fumadores</c:v>
                </c:pt>
                <c:pt idx="5">
                  <c:v>Quema de basuras</c:v>
                </c:pt>
                <c:pt idx="6">
                  <c:v>Escape de vertedero</c:v>
                </c:pt>
                <c:pt idx="7">
                  <c:v>Quema de matorral</c:v>
                </c:pt>
                <c:pt idx="8">
                  <c:v>Ferrocarril</c:v>
                </c:pt>
                <c:pt idx="9">
                  <c:v>Líneas eléctricas</c:v>
                </c:pt>
                <c:pt idx="10">
                  <c:v>Motores y máquinas</c:v>
                </c:pt>
                <c:pt idx="11">
                  <c:v>Maniobras militares</c:v>
                </c:pt>
                <c:pt idx="12">
                  <c:v>Otras</c:v>
                </c:pt>
              </c:strCache>
            </c:strRef>
          </c:cat>
          <c:val>
            <c:numRef>
              <c:f>'12.8.4.1'!$D$10:$D$22</c:f>
              <c:numCache>
                <c:formatCode>#,##0\ _€;\-#,##0\ _€</c:formatCode>
                <c:ptCount val="13"/>
                <c:pt idx="0">
                  <c:v>665</c:v>
                </c:pt>
                <c:pt idx="1">
                  <c:v>142</c:v>
                </c:pt>
                <c:pt idx="2">
                  <c:v>200</c:v>
                </c:pt>
                <c:pt idx="3">
                  <c:v>112</c:v>
                </c:pt>
                <c:pt idx="4">
                  <c:v>220</c:v>
                </c:pt>
                <c:pt idx="5">
                  <c:v>126</c:v>
                </c:pt>
                <c:pt idx="6">
                  <c:v>41</c:v>
                </c:pt>
                <c:pt idx="7">
                  <c:v>357</c:v>
                </c:pt>
                <c:pt idx="8">
                  <c:v>32</c:v>
                </c:pt>
                <c:pt idx="9">
                  <c:v>240</c:v>
                </c:pt>
                <c:pt idx="10">
                  <c:v>445</c:v>
                </c:pt>
                <c:pt idx="11">
                  <c:v>10</c:v>
                </c:pt>
                <c:pt idx="12">
                  <c:v>384</c:v>
                </c:pt>
              </c:numCache>
            </c:numRef>
          </c:val>
        </c:ser>
        <c:dLbls>
          <c:showVal val="1"/>
        </c:dLbls>
        <c:gapWidth val="70"/>
        <c:shape val="cylinder"/>
        <c:axId val="92622848"/>
        <c:axId val="92624384"/>
        <c:axId val="0"/>
      </c:bar3DChart>
      <c:catAx>
        <c:axId val="9262284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624384"/>
        <c:crosses val="autoZero"/>
        <c:lblAlgn val="ctr"/>
        <c:lblOffset val="100"/>
        <c:tickLblSkip val="1"/>
        <c:tickMarkSkip val="1"/>
      </c:catAx>
      <c:valAx>
        <c:axId val="92624384"/>
        <c:scaling>
          <c:orientation val="minMax"/>
        </c:scaling>
        <c:delete val="1"/>
        <c:axPos val="b"/>
        <c:numFmt formatCode="#,##0\ _€;\-#,##0\ _€" sourceLinked="1"/>
        <c:tickLblPos val="none"/>
        <c:crossAx val="9262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causados accidentalmente 
o por negligencias. Año 2013</a:t>
            </a:r>
          </a:p>
        </c:rich>
      </c:tx>
      <c:layout>
        <c:manualLayout>
          <c:xMode val="edge"/>
          <c:yMode val="edge"/>
          <c:x val="0.41552035946406968"/>
          <c:y val="7.728862127528192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139321723189736"/>
          <c:y val="0.29256663239712732"/>
          <c:w val="0.43721356553620538"/>
          <c:h val="0.453238471500467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6593296132582444"/>
                  <c:y val="0.1013498842056507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9.3965832012406575E-2"/>
                  <c:y val="0.1483333642118269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2.4165281303830371E-2"/>
                  <c:y val="8.654821676702174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9.5118024322246225E-2"/>
                  <c:y val="9.8075528794195399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6.2168898282150067E-2"/>
                  <c:y val="0.1007298440636102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7.9429874866296504E-2"/>
                  <c:y val="0.1157362976686742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5.8448651365387815E-2"/>
                  <c:y val="0.16761834182491894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4.8458832171346826E-2"/>
                  <c:y val="0.13254951366373319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6.9321752129592684E-2"/>
                  <c:y val="0.1844219237301225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4491170191287514"/>
                  <c:y val="0.10486706808707735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0.12986962554394285"/>
                  <c:y val="-6.7211363285471703E-3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5.4994480027149177E-2"/>
                  <c:y val="-7.288683032268052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('12.8.4.4'!$A$12,'12.8.4.4'!$A$17,'12.8.4.4'!$A$25,'12.8.4.4'!$A$26,'12.8.4.4'!$A$27,'12.8.4.4'!$A$32,'12.8.4.4'!$A$33,'12.8.4.4'!$A$39,'12.8.4.4'!$A$40,'12.8.4.4'!$A$41,'12.8.4.4'!$A$42,'12.8.4.4'!$A$50)</c:f>
              <c:strCache>
                <c:ptCount val="12"/>
                <c:pt idx="0">
                  <c:v>- Total Quema agrícola</c:v>
                </c:pt>
                <c:pt idx="1">
                  <c:v>- Total Quemas ganaderas                </c:v>
                </c:pt>
                <c:pt idx="2">
                  <c:v>- Total Quemas para el control de la vegetación</c:v>
                </c:pt>
                <c:pt idx="3">
                  <c:v>- Total Trabajos forestales</c:v>
                </c:pt>
                <c:pt idx="4">
                  <c:v>- Total Fumadores</c:v>
                </c:pt>
                <c:pt idx="5">
                  <c:v>- Total Eliminación de basuras y restos</c:v>
                </c:pt>
                <c:pt idx="6">
                  <c:v>- Total Hogueras</c:v>
                </c:pt>
                <c:pt idx="7">
                  <c:v>- Total Motores y máquinas</c:v>
                </c:pt>
                <c:pt idx="8">
                  <c:v>- Total Ferrocarril</c:v>
                </c:pt>
                <c:pt idx="9">
                  <c:v>- Total Líneas eléctricas</c:v>
                </c:pt>
                <c:pt idx="10">
                  <c:v>-Total Actividades militares</c:v>
                </c:pt>
                <c:pt idx="11">
                  <c:v> Total Otras Actividades y usos del monte</c:v>
                </c:pt>
              </c:strCache>
            </c:strRef>
          </c:cat>
          <c:val>
            <c:numRef>
              <c:f>('12.8.4.4'!$D$12,'12.8.4.4'!$D$17,'12.8.4.4'!$D$25,'12.8.4.4'!$D$26,'12.8.4.4'!$D$27,'12.8.4.4'!$D$32,'12.8.4.4'!$D$33,'12.8.4.4'!$D$39,'12.8.4.4'!$D$40,'12.8.4.4'!$D$41,'12.8.4.4'!$D$42,'12.8.4.4'!$D$50)</c:f>
              <c:numCache>
                <c:formatCode>#,##0\ _€;\-#,##0\ _€</c:formatCode>
                <c:ptCount val="12"/>
                <c:pt idx="0">
                  <c:v>562</c:v>
                </c:pt>
                <c:pt idx="1">
                  <c:v>142</c:v>
                </c:pt>
                <c:pt idx="2">
                  <c:v>460</c:v>
                </c:pt>
                <c:pt idx="3">
                  <c:v>200</c:v>
                </c:pt>
                <c:pt idx="4">
                  <c:v>220</c:v>
                </c:pt>
                <c:pt idx="5">
                  <c:v>182</c:v>
                </c:pt>
                <c:pt idx="6">
                  <c:v>112</c:v>
                </c:pt>
                <c:pt idx="7">
                  <c:v>445</c:v>
                </c:pt>
                <c:pt idx="8">
                  <c:v>32</c:v>
                </c:pt>
                <c:pt idx="9">
                  <c:v>240</c:v>
                </c:pt>
                <c:pt idx="10">
                  <c:v>10</c:v>
                </c:pt>
                <c:pt idx="11">
                  <c:v>369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en siniestros con causas accidentales o negligencias. Año 2013</a:t>
            </a:r>
          </a:p>
        </c:rich>
      </c:tx>
      <c:layout>
        <c:manualLayout>
          <c:xMode val="edge"/>
          <c:yMode val="edge"/>
          <c:x val="0.18675521187910313"/>
          <c:y val="3.30720048280300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892050198456026"/>
          <c:y val="0.27433628318584408"/>
          <c:w val="0.52814641644509286"/>
          <c:h val="0.509540710881855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0096783171271682"/>
                  <c:y val="-5.5957094300305904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0288200108754838E-2"/>
                  <c:y val="-9.0434238019596797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067492175223637"/>
                  <c:y val="-2.644690021122644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398774582214744"/>
                  <c:y val="9.2924317215228786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0057134783111329"/>
                  <c:y val="0.1646765846243186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1.7084150581053007E-2"/>
                  <c:y val="0.16663321145863039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4.2106416958891939E-2"/>
                  <c:y val="0.1771629630894837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1.0350447705483429E-2"/>
                  <c:y val="0.12599681866499651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6371444597157819E-2"/>
                  <c:y val="0.23016493871021004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3.4311098551506512E-2"/>
                  <c:y val="0.30205430394953486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1020111066867047E-2"/>
                  <c:y val="6.0590408845315406E-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9.9514114569284481E-2"/>
                  <c:y val="-1.882703924482335E-3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Mode val="edge"/>
                  <c:yMode val="edge"/>
                  <c:x val="6.0274026357400791E-2"/>
                  <c:y val="0.13274336283185922"/>
                </c:manualLayout>
              </c:layout>
              <c:dLblPos val="bestFit"/>
              <c:showCatName val="1"/>
              <c:showPercent val="1"/>
            </c:dLbl>
            <c:dLbl>
              <c:idx val="13"/>
              <c:layout>
                <c:manualLayout>
                  <c:xMode val="edge"/>
                  <c:yMode val="edge"/>
                  <c:x val="0.27579933272628654"/>
                  <c:y val="7.522123893805310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('12.8.4.4'!$A$12,'12.8.4.4'!$A$17,'12.8.4.4'!$A$25,'12.8.4.4'!$A$26,'12.8.4.4'!$A$27,'12.8.4.4'!$A$32,'12.8.4.4'!$A$33,'12.8.4.4'!$A$39,'12.8.4.4'!$A$40,'12.8.4.4'!$A$41,'12.8.4.4'!$A$42,'12.8.4.4'!$A$50)</c:f>
              <c:strCache>
                <c:ptCount val="12"/>
                <c:pt idx="0">
                  <c:v>- Total Quema agrícola</c:v>
                </c:pt>
                <c:pt idx="1">
                  <c:v>- Total Quemas ganaderas                </c:v>
                </c:pt>
                <c:pt idx="2">
                  <c:v>- Total Quemas para el control de la vegetación</c:v>
                </c:pt>
                <c:pt idx="3">
                  <c:v>- Total Trabajos forestales</c:v>
                </c:pt>
                <c:pt idx="4">
                  <c:v>- Total Fumadores</c:v>
                </c:pt>
                <c:pt idx="5">
                  <c:v>- Total Eliminación de basuras y restos</c:v>
                </c:pt>
                <c:pt idx="6">
                  <c:v>- Total Hogueras</c:v>
                </c:pt>
                <c:pt idx="7">
                  <c:v>- Total Motores y máquinas</c:v>
                </c:pt>
                <c:pt idx="8">
                  <c:v>- Total Ferrocarril</c:v>
                </c:pt>
                <c:pt idx="9">
                  <c:v>- Total Líneas eléctricas</c:v>
                </c:pt>
                <c:pt idx="10">
                  <c:v>-Total Actividades militares</c:v>
                </c:pt>
                <c:pt idx="11">
                  <c:v> Total Otras Actividades y usos del monte</c:v>
                </c:pt>
              </c:strCache>
            </c:strRef>
          </c:cat>
          <c:val>
            <c:numRef>
              <c:f>('12.8.4.4'!$I$12,'12.8.4.4'!$I$17,'12.8.4.4'!$I$25,'12.8.4.4'!$I$26,'12.8.4.4'!$I$27,'12.8.4.4'!$I$32,'12.8.4.4'!$I$33,'12.8.4.4'!$I$39,'12.8.4.4'!$I$40,'12.8.4.4'!$I$41,'12.8.4.4'!$I$42,'12.8.4.4'!$I$50)</c:f>
              <c:numCache>
                <c:formatCode>0.00</c:formatCode>
                <c:ptCount val="12"/>
                <c:pt idx="0">
                  <c:v>809.42</c:v>
                </c:pt>
                <c:pt idx="1">
                  <c:v>567.80999999999995</c:v>
                </c:pt>
                <c:pt idx="2">
                  <c:v>450.44</c:v>
                </c:pt>
                <c:pt idx="3">
                  <c:v>233.04999999999998</c:v>
                </c:pt>
                <c:pt idx="4">
                  <c:v>2103.92</c:v>
                </c:pt>
                <c:pt idx="5">
                  <c:v>2536.08</c:v>
                </c:pt>
                <c:pt idx="6">
                  <c:v>57.07</c:v>
                </c:pt>
                <c:pt idx="7">
                  <c:v>6938.630000000001</c:v>
                </c:pt>
                <c:pt idx="8">
                  <c:v>38.959999999999994</c:v>
                </c:pt>
                <c:pt idx="9">
                  <c:v>2348.3900000000003</c:v>
                </c:pt>
                <c:pt idx="10">
                  <c:v>44</c:v>
                </c:pt>
                <c:pt idx="11">
                  <c:v>3352.17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intencionados según motivación. Año 2013</a:t>
            </a:r>
          </a:p>
        </c:rich>
      </c:tx>
      <c:layout>
        <c:manualLayout>
          <c:xMode val="edge"/>
          <c:yMode val="edge"/>
          <c:x val="0.3142917419010568"/>
          <c:y val="8.83499666553568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78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392084455528624"/>
          <c:y val="0.22272727272727291"/>
          <c:w val="0.5284557507408032"/>
          <c:h val="0.75681818181818183"/>
        </c:manualLayout>
      </c:layout>
      <c:bar3DChart>
        <c:barDir val="bar"/>
        <c:grouping val="stacked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6.5901630395796912E-2"/>
                  <c:y val="2.1125648668302986E-2"/>
                </c:manualLayout>
              </c:layout>
              <c:showVal val="1"/>
            </c:dLbl>
            <c:dLbl>
              <c:idx val="1"/>
              <c:layout>
                <c:manualLayout>
                  <c:x val="6.7447939091603334E-2"/>
                  <c:y val="2.352663133230317E-2"/>
                </c:manualLayout>
              </c:layout>
              <c:showVal val="1"/>
            </c:dLbl>
            <c:dLbl>
              <c:idx val="2"/>
              <c:layout>
                <c:manualLayout>
                  <c:x val="0.36256959239848352"/>
                  <c:y val="1.9109432178121843E-2"/>
                </c:manualLayout>
              </c:layout>
              <c:showVal val="1"/>
            </c:dLbl>
            <c:dLbl>
              <c:idx val="3"/>
              <c:layout>
                <c:manualLayout>
                  <c:x val="9.7537696810808996E-2"/>
                  <c:y val="2.6055869387576862E-2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26098535286285146"/>
                  <c:y val="0.2820774748923963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0505992010652471"/>
                  <c:y val="0.3143988522238185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Mode val="edge"/>
                  <c:yMode val="edge"/>
                  <c:x val="0.16777629826897469"/>
                  <c:y val="0.3437819225251075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7"/>
              <c:layout>
                <c:manualLayout>
                  <c:xMode val="edge"/>
                  <c:yMode val="edge"/>
                  <c:x val="0.28761651131824562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Mode val="edge"/>
                  <c:yMode val="edge"/>
                  <c:x val="0.17842876165113244"/>
                  <c:y val="0.402548063127692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Mode val="edge"/>
                  <c:yMode val="edge"/>
                  <c:x val="0.2356857523302264"/>
                  <c:y val="0.428992826398855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29027962716378181"/>
                  <c:y val="0.4613142037302752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14247669773635174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28894806924101391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411451398135819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6511318242343631"/>
                  <c:y val="0.6376126255380234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7842876165113244"/>
                  <c:y val="0.675810616929705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0838881491344874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112</c:v>
              </c:pt>
              <c:pt idx="1">
                <c:v>465</c:v>
              </c:pt>
              <c:pt idx="2">
                <c:v>2759</c:v>
              </c:pt>
              <c:pt idx="3">
                <c:v>610</c:v>
              </c:pt>
            </c:numLit>
          </c:val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9.7854856352551312E-2"/>
                  <c:y val="2.5671103213757651E-2"/>
                </c:manualLayout>
              </c:layout>
              <c:showVal val="1"/>
            </c:dLbl>
            <c:dLbl>
              <c:idx val="1"/>
              <c:layout>
                <c:manualLayout>
                  <c:x val="8.0741138521609246E-2"/>
                  <c:y val="2.352663133230317E-2"/>
                </c:manualLayout>
              </c:layout>
              <c:showVal val="1"/>
            </c:dLbl>
            <c:dLbl>
              <c:idx val="2"/>
              <c:layout>
                <c:manualLayout>
                  <c:x val="0.19339285312492241"/>
                  <c:y val="2.138215945084905E-2"/>
                </c:manualLayout>
              </c:layout>
              <c:showVal val="1"/>
            </c:dLbl>
            <c:dLbl>
              <c:idx val="3"/>
              <c:layout>
                <c:manualLayout>
                  <c:x val="0.11194409859387235"/>
                  <c:y val="2.151041484212217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Lit>
              <c:formatCode>General</c:formatCode>
              <c:ptCount val="4"/>
              <c:pt idx="0">
                <c:v>140</c:v>
              </c:pt>
              <c:pt idx="1">
                <c:v>213</c:v>
              </c:pt>
              <c:pt idx="2">
                <c:v>2560</c:v>
              </c:pt>
              <c:pt idx="3">
                <c:v>193</c:v>
              </c:pt>
            </c:numLit>
          </c:val>
        </c:ser>
        <c:dLbls>
          <c:showVal val="1"/>
        </c:dLbls>
        <c:gapWidth val="70"/>
        <c:shape val="cylinder"/>
        <c:axId val="93004544"/>
        <c:axId val="93006080"/>
        <c:axId val="0"/>
      </c:bar3DChart>
      <c:catAx>
        <c:axId val="930045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006080"/>
        <c:crosses val="autoZero"/>
        <c:lblAlgn val="ctr"/>
        <c:lblOffset val="100"/>
        <c:tickLblSkip val="1"/>
        <c:tickMarkSkip val="1"/>
      </c:catAx>
      <c:valAx>
        <c:axId val="93006080"/>
        <c:scaling>
          <c:orientation val="minMax"/>
        </c:scaling>
        <c:delete val="1"/>
        <c:axPos val="b"/>
        <c:numFmt formatCode="General" sourceLinked="1"/>
        <c:tickLblPos val="none"/>
        <c:crossAx val="930045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463451211970731"/>
          <c:y val="0.1863636363636364"/>
          <c:w val="0.13730816087624378"/>
          <c:h val="5.454545454545451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2013</a:t>
            </a:r>
          </a:p>
        </c:rich>
      </c:tx>
      <c:layout>
        <c:manualLayout>
          <c:xMode val="edge"/>
          <c:yMode val="edge"/>
          <c:x val="0.27045333177604958"/>
          <c:y val="5.42371895820714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170580964153291"/>
          <c:y val="0.33990938824954819"/>
          <c:w val="0.67655541821178833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4335412955951594E-2"/>
                  <c:y val="4.5938703815869168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1903941549951645E-2"/>
                  <c:y val="-4.267522713506965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50591855365781E-2"/>
                  <c:y val="-7.480092376875856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'12.1.3'!$B$5:$E$5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'12.1.3'!$B$24:$E$24</c:f>
              <c:numCache>
                <c:formatCode>#,##0\ _€;\-#,##0\ _€</c:formatCode>
                <c:ptCount val="4"/>
                <c:pt idx="0">
                  <c:v>331377.04815612297</c:v>
                </c:pt>
                <c:pt idx="1">
                  <c:v>1856304.452499449</c:v>
                </c:pt>
                <c:pt idx="2">
                  <c:v>6434526.6422510725</c:v>
                </c:pt>
                <c:pt idx="3">
                  <c:v>412282.75810261624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Vegetación afectada según motivación. Año 2013</a:t>
            </a:r>
          </a:p>
        </c:rich>
      </c:tx>
      <c:layout>
        <c:manualLayout>
          <c:xMode val="edge"/>
          <c:yMode val="edge"/>
          <c:x val="0.35258715005234886"/>
          <c:y val="8.526862239565249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8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142470694319436"/>
          <c:y val="0.24153498871331841"/>
          <c:w val="0.5293056807935077"/>
          <c:h val="0.73814898419864561"/>
        </c:manualLayout>
      </c:layout>
      <c:bar3DChart>
        <c:barDir val="bar"/>
        <c:grouping val="stacked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8.8341289766927483E-2"/>
                  <c:y val="4.5258480682732714E-3"/>
                </c:manualLayout>
              </c:layout>
              <c:showVal val="1"/>
            </c:dLbl>
            <c:dLbl>
              <c:idx val="1"/>
              <c:layout>
                <c:manualLayout>
                  <c:x val="0.11510471137337062"/>
                  <c:y val="1.188054948582867E-2"/>
                </c:manualLayout>
              </c:layout>
              <c:showVal val="1"/>
            </c:dLbl>
            <c:dLbl>
              <c:idx val="2"/>
              <c:layout>
                <c:manualLayout>
                  <c:x val="1.6728947445662761E-2"/>
                  <c:y val="1.9235004047525095E-2"/>
                </c:manualLayout>
              </c:layout>
              <c:showVal val="1"/>
            </c:dLbl>
            <c:dLbl>
              <c:idx val="3"/>
              <c:layout>
                <c:manualLayout>
                  <c:x val="6.4010154458966434E-2"/>
                  <c:y val="2.658970546508033E-2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26052326879442717"/>
                  <c:y val="0.2820774748923963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0469685405276344"/>
                  <c:y val="0.3143988522238185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Mode val="edge"/>
                  <c:yMode val="edge"/>
                  <c:x val="0.16747924422498792"/>
                  <c:y val="0.3437819225251075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7"/>
              <c:layout>
                <c:manualLayout>
                  <c:xMode val="edge"/>
                  <c:yMode val="edge"/>
                  <c:x val="0.28710727581426776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Mode val="edge"/>
                  <c:yMode val="edge"/>
                  <c:x val="0.17811284703292488"/>
                  <c:y val="0.402548063127692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Mode val="edge"/>
                  <c:yMode val="edge"/>
                  <c:x val="0.23526846212557906"/>
                  <c:y val="0.428992826398855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28976567651624896"/>
                  <c:y val="0.4613142037302752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14222443755614203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28843647616525925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4089523720514871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64820843523004"/>
                  <c:y val="0.6376126255380234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7811284703292488"/>
                  <c:y val="0.675810616929705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0713458672772656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243</c:v>
              </c:pt>
              <c:pt idx="1">
                <c:v>6694</c:v>
              </c:pt>
              <c:pt idx="2">
                <c:v>14858</c:v>
              </c:pt>
              <c:pt idx="3">
                <c:v>1438</c:v>
              </c:pt>
            </c:numLit>
          </c:val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0.14550513506163953"/>
                  <c:y val="6.7831844113884184E-3"/>
                </c:manualLayout>
              </c:layout>
              <c:showVal val="1"/>
            </c:dLbl>
            <c:dLbl>
              <c:idx val="1"/>
              <c:layout>
                <c:manualLayout>
                  <c:x val="0.12914216819186741"/>
                  <c:y val="7.3658767995982734E-3"/>
                </c:manualLayout>
              </c:layout>
              <c:showVal val="1"/>
            </c:dLbl>
            <c:dLbl>
              <c:idx val="2"/>
              <c:layout>
                <c:manualLayout>
                  <c:x val="7.7594696552754583E-2"/>
                  <c:y val="1.4720331361294811E-2"/>
                </c:manualLayout>
              </c:layout>
              <c:showVal val="1"/>
            </c:dLbl>
            <c:dLbl>
              <c:idx val="3"/>
              <c:layout>
                <c:manualLayout>
                  <c:x val="0.12388082050958059"/>
                  <c:y val="3.1104378151310612E-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Lit>
              <c:formatCode>General</c:formatCode>
              <c:ptCount val="4"/>
              <c:pt idx="0">
                <c:v>4110</c:v>
              </c:pt>
              <c:pt idx="1">
                <c:v>5278</c:v>
              </c:pt>
              <c:pt idx="2">
                <c:v>36004</c:v>
              </c:pt>
              <c:pt idx="3">
                <c:v>1500</c:v>
              </c:pt>
            </c:numLit>
          </c:val>
        </c:ser>
        <c:ser>
          <c:idx val="2"/>
          <c:order val="2"/>
          <c:tx>
            <c:v>Herbácea</c:v>
          </c:tx>
          <c:spPr>
            <a:solidFill>
              <a:srgbClr val="FFFF00"/>
            </a:solidFill>
            <a:ln w="25400">
              <a:solidFill>
                <a:srgbClr val="FFCC00"/>
              </a:solidFill>
              <a:prstDash val="solid"/>
            </a:ln>
          </c:spPr>
          <c:dLbls>
            <c:dLbl>
              <c:idx val="0"/>
              <c:layout>
                <c:manualLayout>
                  <c:x val="0.20070888936038644"/>
                  <c:y val="6.7831844113884184E-3"/>
                </c:manualLayout>
              </c:layout>
              <c:showVal val="1"/>
            </c:dLbl>
            <c:dLbl>
              <c:idx val="1"/>
              <c:layout>
                <c:manualLayout>
                  <c:x val="0.17661360227426121"/>
                  <c:y val="7.3658767995982734E-3"/>
                </c:manualLayout>
              </c:layout>
              <c:showVal val="1"/>
            </c:dLbl>
            <c:dLbl>
              <c:idx val="2"/>
              <c:layout>
                <c:manualLayout>
                  <c:x val="6.7051153417631529E-2"/>
                  <c:y val="1.9235004047525095E-2"/>
                </c:manualLayout>
              </c:layout>
              <c:showVal val="1"/>
            </c:dLbl>
            <c:dLbl>
              <c:idx val="3"/>
              <c:layout>
                <c:manualLayout>
                  <c:x val="0.18155727403035671"/>
                  <c:y val="3.5619050837540647E-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Lit>
              <c:formatCode>General</c:formatCode>
              <c:ptCount val="4"/>
              <c:pt idx="0">
                <c:v>259</c:v>
              </c:pt>
              <c:pt idx="1">
                <c:v>943</c:v>
              </c:pt>
              <c:pt idx="2">
                <c:v>6541</c:v>
              </c:pt>
              <c:pt idx="3">
                <c:v>117</c:v>
              </c:pt>
            </c:numLit>
          </c:val>
        </c:ser>
        <c:dLbls>
          <c:showVal val="1"/>
        </c:dLbls>
        <c:gapWidth val="70"/>
        <c:shape val="cylinder"/>
        <c:axId val="93096192"/>
        <c:axId val="93122560"/>
        <c:axId val="0"/>
      </c:bar3DChart>
      <c:catAx>
        <c:axId val="930961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122560"/>
        <c:crosses val="autoZero"/>
        <c:lblAlgn val="ctr"/>
        <c:lblOffset val="100"/>
        <c:tickLblSkip val="1"/>
        <c:tickMarkSkip val="1"/>
      </c:catAx>
      <c:valAx>
        <c:axId val="93122560"/>
        <c:scaling>
          <c:orientation val="minMax"/>
        </c:scaling>
        <c:delete val="1"/>
        <c:axPos val="b"/>
        <c:numFmt formatCode="General" sourceLinked="1"/>
        <c:tickLblPos val="none"/>
        <c:crossAx val="930961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045672595410447"/>
          <c:y val="0.19795298817736381"/>
          <c:w val="0.32100991884580976"/>
          <c:h val="5.41760722347629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en Países de la Unión Europea. Año 2013</a:t>
            </a:r>
          </a:p>
        </c:rich>
      </c:tx>
      <c:layout>
        <c:manualLayout>
          <c:xMode val="edge"/>
          <c:yMode val="edge"/>
          <c:x val="9.8481401165060545E-2"/>
          <c:y val="7.2611548556430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9092240117132"/>
          <c:y val="0.15789473684210686"/>
          <c:w val="0.7847730600292826"/>
          <c:h val="0.78032036613272249"/>
        </c:manualLayout>
      </c:layout>
      <c:bar3DChart>
        <c:barDir val="bar"/>
        <c:grouping val="stacked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0.27508771091598688"/>
                  <c:y val="8.2488050660931619E-3"/>
                </c:manualLayout>
              </c:layout>
              <c:showVal val="1"/>
            </c:dLbl>
            <c:dLbl>
              <c:idx val="1"/>
              <c:layout>
                <c:manualLayout>
                  <c:x val="0.12368709315789198"/>
                  <c:y val="4.3482290659756732E-3"/>
                </c:manualLayout>
              </c:layout>
              <c:showVal val="1"/>
            </c:dLbl>
            <c:dLbl>
              <c:idx val="2"/>
              <c:layout>
                <c:manualLayout>
                  <c:x val="8.4484865180799854E-2"/>
                  <c:y val="1.6465710759645463E-2"/>
                </c:manualLayout>
              </c:layout>
              <c:showVal val="1"/>
            </c:dLbl>
            <c:dLbl>
              <c:idx val="3"/>
              <c:layout>
                <c:manualLayout>
                  <c:x val="0.12703142911643084"/>
                  <c:y val="5.6043395629093155E-2"/>
                </c:manualLayout>
              </c:layout>
              <c:showVal val="1"/>
            </c:dLbl>
            <c:dLbl>
              <c:idx val="4"/>
              <c:layout>
                <c:manualLayout>
                  <c:x val="0.41483823799669306"/>
                  <c:y val="1.7143423738699329E-2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2636006086182694"/>
                  <c:y val="0.408918214864190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Mode val="edge"/>
                  <c:yMode val="edge"/>
                  <c:x val="0.18520368615967644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1749203341658772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Mode val="edge"/>
                  <c:yMode val="edge"/>
                  <c:x val="0.19696265036029145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Mode val="edge"/>
                  <c:yMode val="edge"/>
                  <c:x val="0.2601670829385927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32043177446674131"/>
                  <c:y val="0.6000014928381152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15727614618321786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1896190394166796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5580627565814026"/>
                  <c:y val="0.7834414396930791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8226394510952362"/>
                  <c:y val="0.8293014264068171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9696265036029145"/>
                  <c:y val="0.87898307868003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8197111934085495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'12.8.6.1'!$A$7:$A$11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'12.8.6.1'!$B$7:$B$11</c:f>
              <c:numCache>
                <c:formatCode>#,##0__;\–#,##0__;0__;@__</c:formatCode>
                <c:ptCount val="5"/>
                <c:pt idx="0">
                  <c:v>10797</c:v>
                </c:pt>
                <c:pt idx="1">
                  <c:v>2601</c:v>
                </c:pt>
                <c:pt idx="2">
                  <c:v>862</c:v>
                </c:pt>
                <c:pt idx="3">
                  <c:v>2936</c:v>
                </c:pt>
                <c:pt idx="4">
                  <c:v>19291</c:v>
                </c:pt>
              </c:numCache>
            </c:numRef>
          </c:val>
        </c:ser>
        <c:dLbls>
          <c:showVal val="1"/>
        </c:dLbls>
        <c:gapWidth val="70"/>
        <c:shape val="cylinder"/>
        <c:axId val="93726208"/>
        <c:axId val="93727744"/>
        <c:axId val="0"/>
      </c:bar3DChart>
      <c:catAx>
        <c:axId val="9372620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727744"/>
        <c:crosses val="autoZero"/>
        <c:lblAlgn val="ctr"/>
        <c:lblOffset val="100"/>
        <c:tickLblSkip val="1"/>
        <c:tickMarkSkip val="1"/>
      </c:catAx>
      <c:valAx>
        <c:axId val="93727744"/>
        <c:scaling>
          <c:orientation val="minMax"/>
        </c:scaling>
        <c:delete val="1"/>
        <c:axPos val="b"/>
        <c:numFmt formatCode="#,##0__;\–#,##0__;0__;@__" sourceLinked="1"/>
        <c:tickLblPos val="none"/>
        <c:crossAx val="937262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Superficie afectada en Países de la Unión Europea. Año 2013</a:t>
            </a:r>
          </a:p>
        </c:rich>
      </c:tx>
      <c:layout>
        <c:manualLayout>
          <c:xMode val="edge"/>
          <c:yMode val="edge"/>
          <c:x val="0.10645653737727229"/>
          <c:y val="7.2611548556430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6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574335112192327"/>
          <c:y val="0.15850851933211171"/>
          <c:w val="0.78499389119133745"/>
          <c:h val="0.78088755847437374"/>
        </c:manualLayout>
      </c:layout>
      <c:bar3DChart>
        <c:barDir val="bar"/>
        <c:grouping val="stacked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0.41315652885822268"/>
                  <c:y val="8.7002675776573727E-3"/>
                </c:manualLayout>
              </c:layout>
              <c:showVal val="1"/>
            </c:dLbl>
            <c:dLbl>
              <c:idx val="1"/>
              <c:layout>
                <c:manualLayout>
                  <c:x val="0.13377094161684022"/>
                  <c:y val="-5.8671237212540132E-3"/>
                </c:manualLayout>
              </c:layout>
              <c:showVal val="1"/>
            </c:dLbl>
            <c:dLbl>
              <c:idx val="2"/>
              <c:layout>
                <c:manualLayout>
                  <c:x val="0.17855982230149944"/>
                  <c:y val="7.537323079232194E-3"/>
                </c:manualLayout>
              </c:layout>
              <c:showVal val="1"/>
            </c:dLbl>
            <c:dLbl>
              <c:idx val="3"/>
              <c:layout>
                <c:manualLayout>
                  <c:x val="0.36698772587144657"/>
                  <c:y val="2.7935046338875027E-2"/>
                </c:manualLayout>
              </c:layout>
              <c:showVal val="1"/>
            </c:dLbl>
            <c:dLbl>
              <c:idx val="4"/>
              <c:layout>
                <c:manualLayout>
                  <c:x val="0.41341751264461646"/>
                  <c:y val="1.0840028355387603E-2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2769881195095318"/>
                  <c:y val="0.408918214864190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Mode val="edge"/>
                  <c:yMode val="edge"/>
                  <c:x val="0.18629902795987091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1936976221692404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Mode val="edge"/>
                  <c:yMode val="edge"/>
                  <c:x val="0.19812753767160868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Mode val="edge"/>
                  <c:yMode val="edge"/>
                  <c:x val="0.26170577737219952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32232688964486239"/>
                  <c:y val="0.6000014928381152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1582063173944952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2084832593089208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5672775368052641"/>
                  <c:y val="0.7834414396930791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8334190053193775"/>
                  <c:y val="0.8293014264068171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9812753767160868"/>
                  <c:y val="0.87898307868003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8659589583056588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'12.8.6.1'!$A$7:$A$11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'12.8.6.1'!$C$7:$C$11</c:f>
              <c:numCache>
                <c:formatCode>#,##0__;\–#,##0__;0__;@__</c:formatCode>
                <c:ptCount val="5"/>
                <c:pt idx="0">
                  <c:v>61690.61</c:v>
                </c:pt>
                <c:pt idx="1">
                  <c:v>3232</c:v>
                </c:pt>
                <c:pt idx="2">
                  <c:v>46676.46</c:v>
                </c:pt>
                <c:pt idx="3">
                  <c:v>29076</c:v>
                </c:pt>
                <c:pt idx="4">
                  <c:v>152755.79999999999</c:v>
                </c:pt>
              </c:numCache>
            </c:numRef>
          </c:val>
        </c:ser>
        <c:dLbls>
          <c:showVal val="1"/>
        </c:dLbls>
        <c:gapWidth val="70"/>
        <c:shape val="cylinder"/>
        <c:axId val="93798400"/>
        <c:axId val="93799936"/>
        <c:axId val="0"/>
      </c:bar3DChart>
      <c:catAx>
        <c:axId val="937984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799936"/>
        <c:crosses val="autoZero"/>
        <c:lblAlgn val="ctr"/>
        <c:lblOffset val="100"/>
        <c:tickLblSkip val="1"/>
        <c:tickMarkSkip val="1"/>
      </c:catAx>
      <c:valAx>
        <c:axId val="93799936"/>
        <c:scaling>
          <c:orientation val="minMax"/>
        </c:scaling>
        <c:delete val="1"/>
        <c:axPos val="b"/>
        <c:numFmt formatCode="#,##0__;\–#,##0__;0__;@__" sourceLinked="1"/>
        <c:tickLblPos val="none"/>
        <c:crossAx val="93798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causas 
de daños en los bosques. Año 2014</a:t>
            </a:r>
          </a:p>
        </c:rich>
      </c:tx>
      <c:layout>
        <c:manualLayout>
          <c:xMode val="edge"/>
          <c:yMode val="edge"/>
          <c:x val="0.26208202224858257"/>
          <c:y val="1.6470588235294258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074367661593559"/>
          <c:y val="0.33647058823529902"/>
          <c:w val="0.57992617689048065"/>
          <c:h val="0.291764705882356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88605686265419E-2"/>
                  <c:y val="-6.9564313455678123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2.6100009154069792E-2"/>
                  <c:y val="-5.9721329094285812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3.0134806917425656E-2"/>
                  <c:y val="4.1080432478778496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9.9938313731198266E-3"/>
                  <c:y val="4.7266473900928759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5.3078626398384787E-2"/>
                  <c:y val="8.4960075307548566E-3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2.1528959212868667E-2"/>
                  <c:y val="-6.3602815638907489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-7.0109931312686991E-3"/>
                  <c:y val="-6.9744278110296182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2.1824202606380402E-2"/>
                  <c:y val="-6.7211372279207496E-2"/>
                </c:manualLayout>
              </c:layout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'12.9.1'!$A$8:$A$15</c:f>
              <c:strCache>
                <c:ptCount val="8"/>
                <c:pt idx="0">
                  <c:v>Caza y ganado</c:v>
                </c:pt>
                <c:pt idx="1">
                  <c:v>Insectos</c:v>
                </c:pt>
                <c:pt idx="2">
                  <c:v>Hongos </c:v>
                </c:pt>
                <c:pt idx="3">
                  <c:v>Abióticos</c:v>
                </c:pt>
                <c:pt idx="4">
                  <c:v>Acción del hombre</c:v>
                </c:pt>
                <c:pt idx="5">
                  <c:v>Incendios</c:v>
                </c:pt>
                <c:pt idx="6">
                  <c:v>Otros</c:v>
                </c:pt>
                <c:pt idx="7">
                  <c:v>No identificados</c:v>
                </c:pt>
              </c:strCache>
            </c:strRef>
          </c:cat>
          <c:val>
            <c:numRef>
              <c:f>'12.9.1'!$B$8:$B$15</c:f>
              <c:numCache>
                <c:formatCode>#,##0</c:formatCode>
                <c:ptCount val="8"/>
                <c:pt idx="0">
                  <c:v>19</c:v>
                </c:pt>
                <c:pt idx="1">
                  <c:v>833</c:v>
                </c:pt>
                <c:pt idx="2">
                  <c:v>267</c:v>
                </c:pt>
                <c:pt idx="3">
                  <c:v>1337</c:v>
                </c:pt>
                <c:pt idx="4">
                  <c:v>188</c:v>
                </c:pt>
                <c:pt idx="5">
                  <c:v>123</c:v>
                </c:pt>
                <c:pt idx="6">
                  <c:v>384</c:v>
                </c:pt>
                <c:pt idx="7">
                  <c:v>73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382911774395687"/>
          <c:y val="0.79294117647059814"/>
          <c:w val="0.75836500054909672"/>
          <c:h val="0.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de árboles evaluados y del porcentaje de árboles según la proporción de defoliación </a:t>
            </a:r>
          </a:p>
        </c:rich>
      </c:tx>
      <c:layout>
        <c:manualLayout>
          <c:xMode val="edge"/>
          <c:yMode val="edge"/>
          <c:x val="0.14914425427872871"/>
          <c:y val="2.8286212664937242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369193154034228"/>
          <c:y val="0.11813653524768018"/>
          <c:w val="0.74572127139365063"/>
          <c:h val="0.68885247313435383"/>
        </c:manualLayout>
      </c:layout>
      <c:barChart>
        <c:barDir val="col"/>
        <c:grouping val="percentStacked"/>
        <c:ser>
          <c:idx val="0"/>
          <c:order val="0"/>
          <c:tx>
            <c:strRef>
              <c:f>'12.9.2'!$A$23</c:f>
              <c:strCache>
                <c:ptCount val="1"/>
                <c:pt idx="0">
                  <c:v>Del 0% al 10% de la copa defoliada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('12.9.2'!$B$23:$O$23,'12.9.2'!$B$48:$O$48)</c:f>
              <c:numCache>
                <c:formatCode>#,##0.0__;\–#,##0.0__;0.0__;@__</c:formatCode>
                <c:ptCount val="28"/>
                <c:pt idx="0">
                  <c:v>63.540961408259989</c:v>
                </c:pt>
                <c:pt idx="1">
                  <c:v>68.520518358531319</c:v>
                </c:pt>
                <c:pt idx="2">
                  <c:v>76.65025528811087</c:v>
                </c:pt>
                <c:pt idx="3">
                  <c:v>78.327740492170022</c:v>
                </c:pt>
                <c:pt idx="4">
                  <c:v>64.194226725291543</c:v>
                </c:pt>
                <c:pt idx="5">
                  <c:v>50.622294372294377</c:v>
                </c:pt>
                <c:pt idx="6">
                  <c:v>44.800724637681164</c:v>
                </c:pt>
                <c:pt idx="7">
                  <c:v>38.486842105263158</c:v>
                </c:pt>
                <c:pt idx="8">
                  <c:v>28.707782672540382</c:v>
                </c:pt>
                <c:pt idx="9">
                  <c:v>29.14855072463768</c:v>
                </c:pt>
                <c:pt idx="10">
                  <c:v>33.648989898989903</c:v>
                </c:pt>
                <c:pt idx="11">
                  <c:v>36.657706093189965</c:v>
                </c:pt>
                <c:pt idx="12">
                  <c:v>36.402073104200767</c:v>
                </c:pt>
                <c:pt idx="13">
                  <c:v>33.299999999999997</c:v>
                </c:pt>
                <c:pt idx="14">
                  <c:v>28.9</c:v>
                </c:pt>
                <c:pt idx="15">
                  <c:v>24.2</c:v>
                </c:pt>
                <c:pt idx="16">
                  <c:v>22.7</c:v>
                </c:pt>
                <c:pt idx="17">
                  <c:v>24</c:v>
                </c:pt>
                <c:pt idx="18">
                  <c:v>17</c:v>
                </c:pt>
                <c:pt idx="19">
                  <c:v>17.2</c:v>
                </c:pt>
                <c:pt idx="20">
                  <c:v>18</c:v>
                </c:pt>
                <c:pt idx="21">
                  <c:v>19.7</c:v>
                </c:pt>
                <c:pt idx="22">
                  <c:v>17.762096774193548</c:v>
                </c:pt>
                <c:pt idx="23">
                  <c:v>24.301075268817204</c:v>
                </c:pt>
                <c:pt idx="24">
                  <c:v>28.077956989247312</c:v>
                </c:pt>
                <c:pt idx="25">
                  <c:v>21.814516129032256</c:v>
                </c:pt>
                <c:pt idx="26">
                  <c:v>22.170698924731184</c:v>
                </c:pt>
                <c:pt idx="27">
                  <c:v>21.693548387096776</c:v>
                </c:pt>
              </c:numCache>
            </c:numRef>
          </c:val>
        </c:ser>
        <c:ser>
          <c:idx val="1"/>
          <c:order val="1"/>
          <c:tx>
            <c:strRef>
              <c:f>'12.9.2'!$A$24</c:f>
              <c:strCache>
                <c:ptCount val="1"/>
                <c:pt idx="0">
                  <c:v>Del 11% al 25% de la copa defoliada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('12.9.2'!$B$24:$O$24,'12.9.2'!$B$49:$O$49)</c:f>
              <c:numCache>
                <c:formatCode>#,##0.0__;\–#,##0.0__;0.0__;@__</c:formatCode>
                <c:ptCount val="28"/>
                <c:pt idx="0">
                  <c:v>23.645903859173998</c:v>
                </c:pt>
                <c:pt idx="1">
                  <c:v>23.898488120950322</c:v>
                </c:pt>
                <c:pt idx="2">
                  <c:v>18.863967906637491</c:v>
                </c:pt>
                <c:pt idx="3">
                  <c:v>17.002237136465325</c:v>
                </c:pt>
                <c:pt idx="4">
                  <c:v>28.426687057923917</c:v>
                </c:pt>
                <c:pt idx="5">
                  <c:v>37.040043290043286</c:v>
                </c:pt>
                <c:pt idx="6">
                  <c:v>42.155797101449281</c:v>
                </c:pt>
                <c:pt idx="7">
                  <c:v>42.15095029239766</c:v>
                </c:pt>
                <c:pt idx="8">
                  <c:v>47.815712187958887</c:v>
                </c:pt>
                <c:pt idx="9">
                  <c:v>51.440217391304344</c:v>
                </c:pt>
                <c:pt idx="10">
                  <c:v>52.678571428571431</c:v>
                </c:pt>
                <c:pt idx="11">
                  <c:v>49.686379928315411</c:v>
                </c:pt>
                <c:pt idx="12">
                  <c:v>50.688761593016906</c:v>
                </c:pt>
                <c:pt idx="13">
                  <c:v>52.9</c:v>
                </c:pt>
                <c:pt idx="14">
                  <c:v>58.1</c:v>
                </c:pt>
                <c:pt idx="15">
                  <c:v>59.4</c:v>
                </c:pt>
                <c:pt idx="16">
                  <c:v>60.7</c:v>
                </c:pt>
                <c:pt idx="17">
                  <c:v>61</c:v>
                </c:pt>
                <c:pt idx="18">
                  <c:v>61.7</c:v>
                </c:pt>
                <c:pt idx="19">
                  <c:v>61.2</c:v>
                </c:pt>
                <c:pt idx="20">
                  <c:v>64.400000000000006</c:v>
                </c:pt>
                <c:pt idx="21">
                  <c:v>64.7</c:v>
                </c:pt>
                <c:pt idx="22">
                  <c:v>64.469086021505376</c:v>
                </c:pt>
                <c:pt idx="23">
                  <c:v>61.075268817204297</c:v>
                </c:pt>
                <c:pt idx="24">
                  <c:v>60.107526881720432</c:v>
                </c:pt>
                <c:pt idx="25">
                  <c:v>60.698924731182792</c:v>
                </c:pt>
                <c:pt idx="26">
                  <c:v>61.189516129032263</c:v>
                </c:pt>
                <c:pt idx="27">
                  <c:v>63.427419354838712</c:v>
                </c:pt>
              </c:numCache>
            </c:numRef>
          </c:val>
        </c:ser>
        <c:ser>
          <c:idx val="2"/>
          <c:order val="2"/>
          <c:tx>
            <c:strRef>
              <c:f>'12.9.2'!$A$25</c:f>
              <c:strCache>
                <c:ptCount val="1"/>
                <c:pt idx="0">
                  <c:v>Del 26% al 60% de la copa defoliada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('12.9.2'!$B$25:$O$25,'12.9.2'!$B$50:$O$50)</c:f>
              <c:numCache>
                <c:formatCode>#,##0.0__;\–#,##0.0__;0.0__;@__</c:formatCode>
                <c:ptCount val="28"/>
                <c:pt idx="0">
                  <c:v>12.102234258632363</c:v>
                </c:pt>
                <c:pt idx="1">
                  <c:v>5.9503239740820737</c:v>
                </c:pt>
                <c:pt idx="2">
                  <c:v>2.8628738147337707</c:v>
                </c:pt>
                <c:pt idx="3">
                  <c:v>3.1133482475764356</c:v>
                </c:pt>
                <c:pt idx="4">
                  <c:v>5.2188874020263816</c:v>
                </c:pt>
                <c:pt idx="5">
                  <c:v>9.4967532467532472</c:v>
                </c:pt>
                <c:pt idx="6">
                  <c:v>9.9728260869565215</c:v>
                </c:pt>
                <c:pt idx="7">
                  <c:v>13.048245614035087</c:v>
                </c:pt>
                <c:pt idx="8">
                  <c:v>18.924375917767989</c:v>
                </c:pt>
                <c:pt idx="9">
                  <c:v>15.054347826086955</c:v>
                </c:pt>
                <c:pt idx="10">
                  <c:v>10.443722943722944</c:v>
                </c:pt>
                <c:pt idx="11">
                  <c:v>9.6057347670250905</c:v>
                </c:pt>
                <c:pt idx="12">
                  <c:v>9.9358974358974361</c:v>
                </c:pt>
                <c:pt idx="13">
                  <c:v>10.1</c:v>
                </c:pt>
                <c:pt idx="14">
                  <c:v>9.6999999999999993</c:v>
                </c:pt>
                <c:pt idx="15">
                  <c:v>13.2</c:v>
                </c:pt>
                <c:pt idx="16">
                  <c:v>13.2</c:v>
                </c:pt>
                <c:pt idx="17">
                  <c:v>11.9</c:v>
                </c:pt>
                <c:pt idx="18">
                  <c:v>18</c:v>
                </c:pt>
                <c:pt idx="19">
                  <c:v>18.2</c:v>
                </c:pt>
                <c:pt idx="20">
                  <c:v>14.6</c:v>
                </c:pt>
                <c:pt idx="21">
                  <c:v>13.1</c:v>
                </c:pt>
                <c:pt idx="22">
                  <c:v>14.327956989247312</c:v>
                </c:pt>
                <c:pt idx="23">
                  <c:v>11.135752688172044</c:v>
                </c:pt>
                <c:pt idx="24">
                  <c:v>9.1196236559139798</c:v>
                </c:pt>
                <c:pt idx="25">
                  <c:v>13.494623655913978</c:v>
                </c:pt>
                <c:pt idx="26">
                  <c:v>12.06989247311828</c:v>
                </c:pt>
                <c:pt idx="27">
                  <c:v>11.404569892473118</c:v>
                </c:pt>
              </c:numCache>
            </c:numRef>
          </c:val>
        </c:ser>
        <c:ser>
          <c:idx val="3"/>
          <c:order val="3"/>
          <c:tx>
            <c:strRef>
              <c:f>'12.9.2'!$A$26</c:f>
              <c:strCache>
                <c:ptCount val="1"/>
                <c:pt idx="0">
                  <c:v>Más del 60% de la copa defoliada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('12.9.2'!$B$26:$O$26,'12.9.2'!$B$51:$O$51)</c:f>
              <c:numCache>
                <c:formatCode>#,##0.0__;\–#,##0.0__;0.0__;@__</c:formatCode>
                <c:ptCount val="28"/>
                <c:pt idx="0">
                  <c:v>0.7109004739336493</c:v>
                </c:pt>
                <c:pt idx="1">
                  <c:v>1.1015118790496761</c:v>
                </c:pt>
                <c:pt idx="2">
                  <c:v>0.65645514223194745</c:v>
                </c:pt>
                <c:pt idx="3">
                  <c:v>0.61521252796420578</c:v>
                </c:pt>
                <c:pt idx="4">
                  <c:v>1.0800994073790862</c:v>
                </c:pt>
                <c:pt idx="5">
                  <c:v>0.95598845598845594</c:v>
                </c:pt>
                <c:pt idx="6">
                  <c:v>1.1322463768115942</c:v>
                </c:pt>
                <c:pt idx="7">
                  <c:v>2.3665935672514617</c:v>
                </c:pt>
                <c:pt idx="8">
                  <c:v>2.5513950073421441</c:v>
                </c:pt>
                <c:pt idx="9">
                  <c:v>2.1739130434782608</c:v>
                </c:pt>
                <c:pt idx="10">
                  <c:v>1.4159451659451661</c:v>
                </c:pt>
                <c:pt idx="11">
                  <c:v>1.3440860215053763</c:v>
                </c:pt>
                <c:pt idx="12">
                  <c:v>1.0842880523731586</c:v>
                </c:pt>
                <c:pt idx="13">
                  <c:v>0.6</c:v>
                </c:pt>
                <c:pt idx="14">
                  <c:v>1</c:v>
                </c:pt>
                <c:pt idx="15">
                  <c:v>0.9</c:v>
                </c:pt>
                <c:pt idx="16">
                  <c:v>1.2</c:v>
                </c:pt>
                <c:pt idx="17">
                  <c:v>1.1000000000000001</c:v>
                </c:pt>
                <c:pt idx="18">
                  <c:v>1.4</c:v>
                </c:pt>
                <c:pt idx="19">
                  <c:v>1.3</c:v>
                </c:pt>
                <c:pt idx="20">
                  <c:v>1.2</c:v>
                </c:pt>
                <c:pt idx="21">
                  <c:v>1.1000000000000001</c:v>
                </c:pt>
                <c:pt idx="22">
                  <c:v>1.4314516129032258</c:v>
                </c:pt>
                <c:pt idx="23">
                  <c:v>1.14247311827957</c:v>
                </c:pt>
                <c:pt idx="24">
                  <c:v>1.0685483870967742</c:v>
                </c:pt>
                <c:pt idx="25">
                  <c:v>2.3723118279569895</c:v>
                </c:pt>
                <c:pt idx="26">
                  <c:v>2.157258064516129</c:v>
                </c:pt>
                <c:pt idx="27">
                  <c:v>1.9</c:v>
                </c:pt>
              </c:numCache>
            </c:numRef>
          </c:val>
        </c:ser>
        <c:ser>
          <c:idx val="4"/>
          <c:order val="4"/>
          <c:tx>
            <c:strRef>
              <c:f>'12.9.2'!$A$27</c:f>
              <c:strCache>
                <c:ptCount val="1"/>
                <c:pt idx="0">
                  <c:v>Muertos o desparecidos</c:v>
                </c:pt>
              </c:strCache>
            </c:strRef>
          </c:tx>
          <c:spPr>
            <a:solidFill>
              <a:srgbClr val="808000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('12.9.2'!$B$27:$O$27,'12.9.2'!$B$52:$O$52)</c:f>
              <c:numCache>
                <c:formatCode>#,##0.0__;\–#,##0.0__;0.0__;@__</c:formatCode>
                <c:ptCount val="28"/>
                <c:pt idx="0">
                  <c:v>8.8817841970012523E-16</c:v>
                </c:pt>
                <c:pt idx="1">
                  <c:v>0.52915766738660874</c:v>
                </c:pt>
                <c:pt idx="2">
                  <c:v>0.96644784828592101</c:v>
                </c:pt>
                <c:pt idx="3">
                  <c:v>0.9414615958240109</c:v>
                </c:pt>
                <c:pt idx="4">
                  <c:v>1.080099407379072</c:v>
                </c:pt>
                <c:pt idx="5">
                  <c:v>1.884920634920634</c:v>
                </c:pt>
                <c:pt idx="6">
                  <c:v>1.9384057971014399</c:v>
                </c:pt>
                <c:pt idx="7">
                  <c:v>3.9473684210526336</c:v>
                </c:pt>
                <c:pt idx="8">
                  <c:v>2.0007342143905902</c:v>
                </c:pt>
                <c:pt idx="9">
                  <c:v>2.182971014492753</c:v>
                </c:pt>
                <c:pt idx="10">
                  <c:v>1.8127705627705628</c:v>
                </c:pt>
                <c:pt idx="11">
                  <c:v>2.7060931899641574</c:v>
                </c:pt>
                <c:pt idx="12">
                  <c:v>1.8889798145117322</c:v>
                </c:pt>
                <c:pt idx="13">
                  <c:v>3.1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2.2000000000000002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  <c:pt idx="21">
                  <c:v>1.4</c:v>
                </c:pt>
                <c:pt idx="22">
                  <c:v>2.0094086021505375</c:v>
                </c:pt>
                <c:pt idx="23">
                  <c:v>2.3454301075268891</c:v>
                </c:pt>
                <c:pt idx="24">
                  <c:v>1.6263440860215022</c:v>
                </c:pt>
                <c:pt idx="25">
                  <c:v>1.6196236559139838</c:v>
                </c:pt>
                <c:pt idx="26">
                  <c:v>2.4126344086021438</c:v>
                </c:pt>
                <c:pt idx="27">
                  <c:v>1.6465053763440896</c:v>
                </c:pt>
              </c:numCache>
            </c:numRef>
          </c:val>
        </c:ser>
        <c:overlap val="100"/>
        <c:axId val="94019968"/>
        <c:axId val="94021504"/>
      </c:barChart>
      <c:lineChart>
        <c:grouping val="standard"/>
        <c:ser>
          <c:idx val="5"/>
          <c:order val="5"/>
          <c:tx>
            <c:strRef>
              <c:f>'12.9.2'!$A$9</c:f>
              <c:strCache>
                <c:ptCount val="1"/>
                <c:pt idx="0">
                  <c:v>Nº Total de árboles evaluados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('12.9.2'!$B$5:$N$5,'12.9.2'!$B$30:$N$30)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</c:numCache>
            </c:numRef>
          </c:cat>
          <c:val>
            <c:numRef>
              <c:f>('12.9.2'!$B$9:$O$9,'12.9.2'!$B$34:$O$34)</c:f>
              <c:numCache>
                <c:formatCode>#,##0__;\–#,##0__;0__;@__</c:formatCode>
                <c:ptCount val="28"/>
                <c:pt idx="0">
                  <c:v>5908</c:v>
                </c:pt>
                <c:pt idx="1">
                  <c:v>9260</c:v>
                </c:pt>
                <c:pt idx="2">
                  <c:v>10968</c:v>
                </c:pt>
                <c:pt idx="3">
                  <c:v>10728</c:v>
                </c:pt>
                <c:pt idx="4">
                  <c:v>10462</c:v>
                </c:pt>
                <c:pt idx="5">
                  <c:v>11088</c:v>
                </c:pt>
                <c:pt idx="6">
                  <c:v>11040</c:v>
                </c:pt>
                <c:pt idx="7">
                  <c:v>10944</c:v>
                </c:pt>
                <c:pt idx="8">
                  <c:v>10896</c:v>
                </c:pt>
                <c:pt idx="9">
                  <c:v>11040</c:v>
                </c:pt>
                <c:pt idx="10">
                  <c:v>11088</c:v>
                </c:pt>
                <c:pt idx="11">
                  <c:v>11160</c:v>
                </c:pt>
                <c:pt idx="12">
                  <c:v>14664</c:v>
                </c:pt>
                <c:pt idx="13">
                  <c:v>14880</c:v>
                </c:pt>
                <c:pt idx="14">
                  <c:v>14880</c:v>
                </c:pt>
                <c:pt idx="15">
                  <c:v>14880</c:v>
                </c:pt>
                <c:pt idx="16">
                  <c:v>14880</c:v>
                </c:pt>
                <c:pt idx="17">
                  <c:v>14880</c:v>
                </c:pt>
                <c:pt idx="18">
                  <c:v>14880</c:v>
                </c:pt>
                <c:pt idx="19">
                  <c:v>14880</c:v>
                </c:pt>
                <c:pt idx="20">
                  <c:v>14880</c:v>
                </c:pt>
                <c:pt idx="21">
                  <c:v>14880</c:v>
                </c:pt>
                <c:pt idx="22">
                  <c:v>14880</c:v>
                </c:pt>
                <c:pt idx="23">
                  <c:v>14880</c:v>
                </c:pt>
                <c:pt idx="24">
                  <c:v>14880</c:v>
                </c:pt>
                <c:pt idx="25">
                  <c:v>14880</c:v>
                </c:pt>
                <c:pt idx="26">
                  <c:v>14880</c:v>
                </c:pt>
                <c:pt idx="27">
                  <c:v>14880</c:v>
                </c:pt>
              </c:numCache>
            </c:numRef>
          </c:val>
        </c:ser>
        <c:marker val="1"/>
        <c:axId val="94023680"/>
        <c:axId val="94025216"/>
      </c:lineChart>
      <c:catAx>
        <c:axId val="94019968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021504"/>
        <c:crosses val="autoZero"/>
        <c:auto val="1"/>
        <c:lblAlgn val="ctr"/>
        <c:lblOffset val="0"/>
        <c:tickLblSkip val="2"/>
        <c:tickMarkSkip val="1"/>
      </c:catAx>
      <c:valAx>
        <c:axId val="94021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 de árboles</a:t>
                </a:r>
              </a:p>
            </c:rich>
          </c:tx>
          <c:layout>
            <c:manualLayout>
              <c:xMode val="edge"/>
              <c:yMode val="edge"/>
              <c:x val="6.1124694376528581E-3"/>
              <c:y val="0.31946781362752913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019968"/>
        <c:crosses val="autoZero"/>
        <c:crossBetween val="between"/>
        <c:majorUnit val="0.1"/>
      </c:valAx>
      <c:catAx>
        <c:axId val="94023680"/>
        <c:scaling>
          <c:orientation val="minMax"/>
        </c:scaling>
        <c:delete val="1"/>
        <c:axPos val="b"/>
        <c:numFmt formatCode="General" sourceLinked="1"/>
        <c:tickLblPos val="none"/>
        <c:crossAx val="94025216"/>
        <c:crosses val="autoZero"/>
        <c:auto val="1"/>
        <c:lblAlgn val="ctr"/>
        <c:lblOffset val="100"/>
      </c:catAx>
      <c:valAx>
        <c:axId val="94025216"/>
        <c:scaling>
          <c:orientation val="minMax"/>
          <c:max val="16000"/>
        </c:scaling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árboles</a:t>
                </a:r>
              </a:p>
            </c:rich>
          </c:tx>
          <c:layout>
            <c:manualLayout>
              <c:xMode val="edge"/>
              <c:yMode val="edge"/>
              <c:x val="0.93276283618582401"/>
              <c:y val="0.3361067622539649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023680"/>
        <c:crosses val="max"/>
        <c:crossBetween val="between"/>
        <c:majorUnit val="20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23960880195599E-2"/>
          <c:y val="0.89184764637684888"/>
          <c:w val="0.84107579462103121"/>
          <c:h val="0.103161481483890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98425196850393659" header="0" footer="0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porcentaje de árboles 
según porcentaje de defoliación. </a:t>
            </a:r>
          </a:p>
        </c:rich>
      </c:tx>
      <c:layout>
        <c:manualLayout>
          <c:xMode val="edge"/>
          <c:yMode val="edge"/>
          <c:x val="0.28946306991825566"/>
          <c:y val="3.69543184533842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380538740871081E-2"/>
          <c:y val="0.28571495004406383"/>
          <c:w val="0.96570848621388961"/>
          <c:h val="0.51428691007931049"/>
        </c:manualLayout>
      </c:layout>
      <c:bar3DChart>
        <c:barDir val="col"/>
        <c:grouping val="stacked"/>
        <c:ser>
          <c:idx val="0"/>
          <c:order val="0"/>
          <c:tx>
            <c:strRef>
              <c:f>'12.9.3'!$A$19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2013</c:v>
                </c:pt>
                <c:pt idx="1">
                  <c:v>Europa 2013</c:v>
                </c:pt>
                <c:pt idx="2">
                  <c:v>España 2014</c:v>
                </c:pt>
              </c:strCache>
            </c:strRef>
          </c:cat>
          <c:val>
            <c:numRef>
              <c:f>'12.9.3'!$B$19:$D$19</c:f>
              <c:numCache>
                <c:formatCode>#,##0.0__;\–#,##0.0__;0.0__;@__</c:formatCode>
                <c:ptCount val="3"/>
                <c:pt idx="0">
                  <c:v>22.170698924731184</c:v>
                </c:pt>
                <c:pt idx="1">
                  <c:v>32.1</c:v>
                </c:pt>
                <c:pt idx="2">
                  <c:v>21.7</c:v>
                </c:pt>
              </c:numCache>
            </c:numRef>
          </c:val>
        </c:ser>
        <c:ser>
          <c:idx val="1"/>
          <c:order val="1"/>
          <c:tx>
            <c:strRef>
              <c:f>'12.9.3'!$A$20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2013</c:v>
                </c:pt>
                <c:pt idx="1">
                  <c:v>Europa 2013</c:v>
                </c:pt>
                <c:pt idx="2">
                  <c:v>España 2014</c:v>
                </c:pt>
              </c:strCache>
            </c:strRef>
          </c:cat>
          <c:val>
            <c:numRef>
              <c:f>'12.9.3'!$B$20:$D$20</c:f>
              <c:numCache>
                <c:formatCode>#,##0.0__;\–#,##0.0__;0.0__;@__</c:formatCode>
                <c:ptCount val="3"/>
                <c:pt idx="0">
                  <c:v>61.189516129032263</c:v>
                </c:pt>
                <c:pt idx="1">
                  <c:v>47.4</c:v>
                </c:pt>
                <c:pt idx="2">
                  <c:v>63.4</c:v>
                </c:pt>
              </c:numCache>
            </c:numRef>
          </c:val>
        </c:ser>
        <c:ser>
          <c:idx val="2"/>
          <c:order val="2"/>
          <c:tx>
            <c:strRef>
              <c:f>'12.9.3'!$A$21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2013</c:v>
                </c:pt>
                <c:pt idx="1">
                  <c:v>Europa 2013</c:v>
                </c:pt>
                <c:pt idx="2">
                  <c:v>España 2014</c:v>
                </c:pt>
              </c:strCache>
            </c:strRef>
          </c:cat>
          <c:val>
            <c:numRef>
              <c:f>'12.9.3'!$B$21:$D$21</c:f>
              <c:numCache>
                <c:formatCode>#,##0.0__;\–#,##0.0__;0.0__;@__</c:formatCode>
                <c:ptCount val="3"/>
                <c:pt idx="0">
                  <c:v>16.639784946236553</c:v>
                </c:pt>
                <c:pt idx="1">
                  <c:v>20.5</c:v>
                </c:pt>
                <c:pt idx="2">
                  <c:v>14.899999999999999</c:v>
                </c:pt>
              </c:numCache>
            </c:numRef>
          </c:val>
        </c:ser>
        <c:dLbls>
          <c:showVal val="1"/>
        </c:dLbls>
        <c:gapWidth val="110"/>
        <c:shape val="cylinder"/>
        <c:axId val="95478912"/>
        <c:axId val="95480448"/>
        <c:axId val="0"/>
      </c:bar3DChart>
      <c:catAx>
        <c:axId val="95478912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480448"/>
        <c:crosses val="autoZero"/>
        <c:auto val="1"/>
        <c:lblAlgn val="ctr"/>
        <c:lblOffset val="100"/>
        <c:tickLblSkip val="1"/>
        <c:tickMarkSkip val="1"/>
      </c:catAx>
      <c:valAx>
        <c:axId val="95480448"/>
        <c:scaling>
          <c:orientation val="minMax"/>
        </c:scaling>
        <c:delete val="1"/>
        <c:axPos val="l"/>
        <c:numFmt formatCode="#,##0.0__;\–#,##0.0__;0.0__;@__" sourceLinked="1"/>
        <c:tickLblPos val="none"/>
        <c:crossAx val="95478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183673741290059"/>
          <c:y val="0.17344869634486462"/>
          <c:w val="0.56411274098351916"/>
          <c:h val="7.8932810441496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dLbl>
              <c:idx val="4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numRef>
              <c:f>'12.1.4'!#¡REF!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2013</a:t>
            </a:r>
          </a:p>
        </c:rich>
      </c:tx>
      <c:layout>
        <c:manualLayout>
          <c:xMode val="edge"/>
          <c:yMode val="edge"/>
          <c:x val="0.30806562019333611"/>
          <c:y val="7.049356635298664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954110684418082"/>
          <c:y val="0.33187752064528675"/>
          <c:w val="0.64644477493353714"/>
          <c:h val="0.5067452467831811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076412882816262E-2"/>
                  <c:y val="-4.888404657756685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3512621054680632E-2"/>
                  <c:y val="-1.508642633253662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7548574780089451E-2"/>
                  <c:y val="3.298610977610679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1975752524453588E-2"/>
                  <c:y val="-6.301566126492190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3.829213322625151E-2"/>
                  <c:y val="-0.17933403885659957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'12.1.4'!$B$5:$E$5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'12.1.4'!$B$24:$E$24</c:f>
              <c:numCache>
                <c:formatCode>#,##0\ _€;\-#,##0\ _€</c:formatCode>
                <c:ptCount val="4"/>
                <c:pt idx="0">
                  <c:v>1468182.108136608</c:v>
                </c:pt>
                <c:pt idx="1">
                  <c:v>5971129.9629615955</c:v>
                </c:pt>
                <c:pt idx="2">
                  <c:v>19311452.805539127</c:v>
                </c:pt>
                <c:pt idx="3">
                  <c:v>840754.68326614588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2007</a:t>
            </a:r>
          </a:p>
        </c:rich>
      </c:tx>
      <c:layout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2013</a:t>
            </a:r>
          </a:p>
        </c:rich>
      </c:tx>
      <c:layout>
        <c:manualLayout>
          <c:xMode val="edge"/>
          <c:yMode val="edge"/>
          <c:x val="0.26559276475982802"/>
          <c:y val="5.0545611821095834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84649709950981"/>
          <c:y val="0.31709141323474704"/>
          <c:w val="0.71361786603983979"/>
          <c:h val="0.43229258870857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6674430545280192E-2"/>
                  <c:y val="-7.116783088344211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7493531718115086E-2"/>
                  <c:y val="4.434572957725867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3878348753021726E-2"/>
                  <c:y val="-2.233708371103725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'12.1.5'!$B$6:$D$7</c:f>
              <c:strCache>
                <c:ptCount val="3"/>
                <c:pt idx="0">
                  <c:v>Coníferas</c:v>
                </c:pt>
                <c:pt idx="1">
                  <c:v>Frondosas</c:v>
                </c:pt>
                <c:pt idx="2">
                  <c:v>Mixtas</c:v>
                </c:pt>
              </c:strCache>
            </c:strRef>
          </c:cat>
          <c:val>
            <c:numRef>
              <c:f>'12.1.5'!$B$26:$D$26</c:f>
              <c:numCache>
                <c:formatCode>#,##0\ _€;\-#,##0\ _€</c:formatCode>
                <c:ptCount val="3"/>
                <c:pt idx="0">
                  <c:v>6829841.6499999994</c:v>
                </c:pt>
                <c:pt idx="1">
                  <c:v>10057953.399999999</c:v>
                </c:pt>
                <c:pt idx="2">
                  <c:v>1401822.77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76200</xdr:rowOff>
    </xdr:from>
    <xdr:to>
      <xdr:col>7</xdr:col>
      <xdr:colOff>990600</xdr:colOff>
      <xdr:row>60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27</xdr:row>
      <xdr:rowOff>104775</xdr:rowOff>
    </xdr:from>
    <xdr:to>
      <xdr:col>6</xdr:col>
      <xdr:colOff>19050</xdr:colOff>
      <xdr:row>53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29</xdr:row>
      <xdr:rowOff>76200</xdr:rowOff>
    </xdr:from>
    <xdr:to>
      <xdr:col>5</xdr:col>
      <xdr:colOff>1057275</xdr:colOff>
      <xdr:row>61</xdr:row>
      <xdr:rowOff>76200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247651</xdr:colOff>
      <xdr:row>62</xdr:row>
      <xdr:rowOff>38100</xdr:rowOff>
    </xdr:from>
    <xdr:to>
      <xdr:col>5</xdr:col>
      <xdr:colOff>1019176</xdr:colOff>
      <xdr:row>88</xdr:row>
      <xdr:rowOff>114300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66675</xdr:rowOff>
    </xdr:from>
    <xdr:to>
      <xdr:col>7</xdr:col>
      <xdr:colOff>295275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20</xdr:row>
      <xdr:rowOff>66675</xdr:rowOff>
    </xdr:from>
    <xdr:to>
      <xdr:col>7</xdr:col>
      <xdr:colOff>295275</xdr:colOff>
      <xdr:row>47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31</xdr:row>
      <xdr:rowOff>152400</xdr:rowOff>
    </xdr:from>
    <xdr:to>
      <xdr:col>3</xdr:col>
      <xdr:colOff>1800225</xdr:colOff>
      <xdr:row>55</xdr:row>
      <xdr:rowOff>152400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56</xdr:row>
      <xdr:rowOff>152400</xdr:rowOff>
    </xdr:from>
    <xdr:to>
      <xdr:col>3</xdr:col>
      <xdr:colOff>1857375</xdr:colOff>
      <xdr:row>81</xdr:row>
      <xdr:rowOff>114300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11</xdr:row>
      <xdr:rowOff>107950</xdr:rowOff>
    </xdr:from>
    <xdr:to>
      <xdr:col>9</xdr:col>
      <xdr:colOff>266700</xdr:colOff>
      <xdr:row>36</xdr:row>
      <xdr:rowOff>136525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3</xdr:row>
      <xdr:rowOff>0</xdr:rowOff>
    </xdr:from>
    <xdr:to>
      <xdr:col>3</xdr:col>
      <xdr:colOff>876300</xdr:colOff>
      <xdr:row>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3429000" y="657225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 editAs="oneCell">
    <xdr:from>
      <xdr:col>0</xdr:col>
      <xdr:colOff>38100</xdr:colOff>
      <xdr:row>3</xdr:row>
      <xdr:rowOff>139700</xdr:rowOff>
    </xdr:from>
    <xdr:to>
      <xdr:col>9</xdr:col>
      <xdr:colOff>587375</xdr:colOff>
      <xdr:row>27</xdr:row>
      <xdr:rowOff>149225</xdr:rowOff>
    </xdr:to>
    <xdr:pic>
      <xdr:nvPicPr>
        <xdr:cNvPr id="19" name="Picture 18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796925"/>
          <a:ext cx="7797800" cy="389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29" name="Line 10"/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30" name="Line 11"/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3</xdr:row>
      <xdr:rowOff>0</xdr:rowOff>
    </xdr:from>
    <xdr:to>
      <xdr:col>3</xdr:col>
      <xdr:colOff>876300</xdr:colOff>
      <xdr:row>3</xdr:row>
      <xdr:rowOff>0</xdr:rowOff>
    </xdr:to>
    <xdr:sp macro="" textlink="">
      <xdr:nvSpPr>
        <xdr:cNvPr id="31" name="Line 12"/>
        <xdr:cNvSpPr>
          <a:spLocks noChangeShapeType="1"/>
        </xdr:cNvSpPr>
      </xdr:nvSpPr>
      <xdr:spPr bwMode="auto">
        <a:xfrm>
          <a:off x="3429000" y="657225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32" name="Line 13"/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33" name="Line 14"/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35" name="Line 16"/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36" name="Line 17"/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 editAs="oneCell">
    <xdr:from>
      <xdr:col>0</xdr:col>
      <xdr:colOff>47625</xdr:colOff>
      <xdr:row>3</xdr:row>
      <xdr:rowOff>19049</xdr:rowOff>
    </xdr:from>
    <xdr:to>
      <xdr:col>9</xdr:col>
      <xdr:colOff>716889</xdr:colOff>
      <xdr:row>28</xdr:row>
      <xdr:rowOff>104775</xdr:rowOff>
    </xdr:to>
    <xdr:pic>
      <xdr:nvPicPr>
        <xdr:cNvPr id="37" name="Picture 148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676274"/>
          <a:ext cx="7917789" cy="413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142875</xdr:rowOff>
    </xdr:from>
    <xdr:to>
      <xdr:col>3</xdr:col>
      <xdr:colOff>673100</xdr:colOff>
      <xdr:row>79</xdr:row>
      <xdr:rowOff>107950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46</xdr:row>
      <xdr:rowOff>142875</xdr:rowOff>
    </xdr:from>
    <xdr:to>
      <xdr:col>3</xdr:col>
      <xdr:colOff>361950</xdr:colOff>
      <xdr:row>69</xdr:row>
      <xdr:rowOff>28575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46</xdr:row>
      <xdr:rowOff>133350</xdr:rowOff>
    </xdr:from>
    <xdr:to>
      <xdr:col>7</xdr:col>
      <xdr:colOff>209550</xdr:colOff>
      <xdr:row>69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35</xdr:row>
      <xdr:rowOff>9525</xdr:rowOff>
    </xdr:from>
    <xdr:to>
      <xdr:col>4</xdr:col>
      <xdr:colOff>76201</xdr:colOff>
      <xdr:row>57</xdr:row>
      <xdr:rowOff>133350</xdr:rowOff>
    </xdr:to>
    <xdr:graphicFrame macro="">
      <xdr:nvGraphicFramePr>
        <xdr:cNvPr id="6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180976</xdr:colOff>
      <xdr:row>62</xdr:row>
      <xdr:rowOff>85725</xdr:rowOff>
    </xdr:from>
    <xdr:to>
      <xdr:col>4</xdr:col>
      <xdr:colOff>114301</xdr:colOff>
      <xdr:row>85</xdr:row>
      <xdr:rowOff>123825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36</xdr:row>
      <xdr:rowOff>121920</xdr:rowOff>
    </xdr:from>
    <xdr:to>
      <xdr:col>6</xdr:col>
      <xdr:colOff>228600</xdr:colOff>
      <xdr:row>71</xdr:row>
      <xdr:rowOff>121920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28</xdr:row>
      <xdr:rowOff>85725</xdr:rowOff>
    </xdr:from>
    <xdr:to>
      <xdr:col>6</xdr:col>
      <xdr:colOff>0</xdr:colOff>
      <xdr:row>54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739140</xdr:colOff>
      <xdr:row>36</xdr:row>
      <xdr:rowOff>20320</xdr:rowOff>
    </xdr:from>
    <xdr:to>
      <xdr:col>6</xdr:col>
      <xdr:colOff>566420</xdr:colOff>
      <xdr:row>70</xdr:row>
      <xdr:rowOff>22860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16</xdr:row>
      <xdr:rowOff>129540</xdr:rowOff>
    </xdr:from>
    <xdr:to>
      <xdr:col>4</xdr:col>
      <xdr:colOff>7620</xdr:colOff>
      <xdr:row>40</xdr:row>
      <xdr:rowOff>160020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61</xdr:row>
      <xdr:rowOff>117475</xdr:rowOff>
    </xdr:from>
    <xdr:to>
      <xdr:col>5</xdr:col>
      <xdr:colOff>88900</xdr:colOff>
      <xdr:row>82</xdr:row>
      <xdr:rowOff>47625</xdr:rowOff>
    </xdr:to>
    <xdr:graphicFrame macro="">
      <xdr:nvGraphicFramePr>
        <xdr:cNvPr id="266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84</xdr:row>
      <xdr:rowOff>9525</xdr:rowOff>
    </xdr:from>
    <xdr:to>
      <xdr:col>5</xdr:col>
      <xdr:colOff>127000</xdr:colOff>
      <xdr:row>106</xdr:row>
      <xdr:rowOff>19050</xdr:rowOff>
    </xdr:to>
    <xdr:graphicFrame macro="">
      <xdr:nvGraphicFramePr>
        <xdr:cNvPr id="26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4</xdr:col>
      <xdr:colOff>180975</xdr:colOff>
      <xdr:row>55</xdr:row>
      <xdr:rowOff>123825</xdr:rowOff>
    </xdr:to>
    <xdr:graphicFrame macro="">
      <xdr:nvGraphicFramePr>
        <xdr:cNvPr id="276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49</xdr:row>
      <xdr:rowOff>104775</xdr:rowOff>
    </xdr:from>
    <xdr:to>
      <xdr:col>5</xdr:col>
      <xdr:colOff>1651000</xdr:colOff>
      <xdr:row>79</xdr:row>
      <xdr:rowOff>76200</xdr:rowOff>
    </xdr:to>
    <xdr:graphicFrame macro="">
      <xdr:nvGraphicFramePr>
        <xdr:cNvPr id="181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80</xdr:row>
      <xdr:rowOff>47625</xdr:rowOff>
    </xdr:from>
    <xdr:to>
      <xdr:col>5</xdr:col>
      <xdr:colOff>1574799</xdr:colOff>
      <xdr:row>110</xdr:row>
      <xdr:rowOff>123825</xdr:rowOff>
    </xdr:to>
    <xdr:graphicFrame macro="">
      <xdr:nvGraphicFramePr>
        <xdr:cNvPr id="1812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29</xdr:row>
      <xdr:rowOff>142875</xdr:rowOff>
    </xdr:from>
    <xdr:to>
      <xdr:col>12</xdr:col>
      <xdr:colOff>781050</xdr:colOff>
      <xdr:row>67</xdr:row>
      <xdr:rowOff>142875</xdr:rowOff>
    </xdr:to>
    <xdr:graphicFrame macro="">
      <xdr:nvGraphicFramePr>
        <xdr:cNvPr id="297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130175</xdr:rowOff>
    </xdr:from>
    <xdr:to>
      <xdr:col>6</xdr:col>
      <xdr:colOff>1235075</xdr:colOff>
      <xdr:row>66</xdr:row>
      <xdr:rowOff>3175</xdr:rowOff>
    </xdr:to>
    <xdr:graphicFrame macro="">
      <xdr:nvGraphicFramePr>
        <xdr:cNvPr id="307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58</xdr:row>
      <xdr:rowOff>66675</xdr:rowOff>
    </xdr:from>
    <xdr:to>
      <xdr:col>9</xdr:col>
      <xdr:colOff>66675</xdr:colOff>
      <xdr:row>83</xdr:row>
      <xdr:rowOff>38100</xdr:rowOff>
    </xdr:to>
    <xdr:graphicFrame macro="">
      <xdr:nvGraphicFramePr>
        <xdr:cNvPr id="317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32</xdr:row>
      <xdr:rowOff>50800</xdr:rowOff>
    </xdr:from>
    <xdr:to>
      <xdr:col>9</xdr:col>
      <xdr:colOff>28575</xdr:colOff>
      <xdr:row>57</xdr:row>
      <xdr:rowOff>85725</xdr:rowOff>
    </xdr:to>
    <xdr:graphicFrame macro="">
      <xdr:nvGraphicFramePr>
        <xdr:cNvPr id="317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84</xdr:row>
      <xdr:rowOff>47624</xdr:rowOff>
    </xdr:from>
    <xdr:to>
      <xdr:col>9</xdr:col>
      <xdr:colOff>85725</xdr:colOff>
      <xdr:row>112</xdr:row>
      <xdr:rowOff>139700</xdr:rowOff>
    </xdr:to>
    <xdr:graphicFrame macro="">
      <xdr:nvGraphicFramePr>
        <xdr:cNvPr id="317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53</xdr:row>
      <xdr:rowOff>9525</xdr:rowOff>
    </xdr:from>
    <xdr:to>
      <xdr:col>8</xdr:col>
      <xdr:colOff>581025</xdr:colOff>
      <xdr:row>77</xdr:row>
      <xdr:rowOff>95250</xdr:rowOff>
    </xdr:to>
    <xdr:graphicFrame macro="">
      <xdr:nvGraphicFramePr>
        <xdr:cNvPr id="327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78</xdr:row>
      <xdr:rowOff>66675</xdr:rowOff>
    </xdr:from>
    <xdr:to>
      <xdr:col>8</xdr:col>
      <xdr:colOff>619125</xdr:colOff>
      <xdr:row>105</xdr:row>
      <xdr:rowOff>0</xdr:rowOff>
    </xdr:to>
    <xdr:graphicFrame macro="">
      <xdr:nvGraphicFramePr>
        <xdr:cNvPr id="327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28</xdr:row>
      <xdr:rowOff>114300</xdr:rowOff>
    </xdr:from>
    <xdr:to>
      <xdr:col>5</xdr:col>
      <xdr:colOff>1282700</xdr:colOff>
      <xdr:row>54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42</xdr:row>
      <xdr:rowOff>123825</xdr:rowOff>
    </xdr:from>
    <xdr:to>
      <xdr:col>7</xdr:col>
      <xdr:colOff>847725</xdr:colOff>
      <xdr:row>68</xdr:row>
      <xdr:rowOff>104775</xdr:rowOff>
    </xdr:to>
    <xdr:graphicFrame macro="">
      <xdr:nvGraphicFramePr>
        <xdr:cNvPr id="337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69</xdr:row>
      <xdr:rowOff>152400</xdr:rowOff>
    </xdr:from>
    <xdr:to>
      <xdr:col>7</xdr:col>
      <xdr:colOff>895350</xdr:colOff>
      <xdr:row>96</xdr:row>
      <xdr:rowOff>0</xdr:rowOff>
    </xdr:to>
    <xdr:graphicFrame macro="">
      <xdr:nvGraphicFramePr>
        <xdr:cNvPr id="337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14</xdr:row>
      <xdr:rowOff>47625</xdr:rowOff>
    </xdr:from>
    <xdr:to>
      <xdr:col>3</xdr:col>
      <xdr:colOff>57150</xdr:colOff>
      <xdr:row>40</xdr:row>
      <xdr:rowOff>0</xdr:rowOff>
    </xdr:to>
    <xdr:graphicFrame macro="">
      <xdr:nvGraphicFramePr>
        <xdr:cNvPr id="358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41</xdr:row>
      <xdr:rowOff>85725</xdr:rowOff>
    </xdr:from>
    <xdr:to>
      <xdr:col>3</xdr:col>
      <xdr:colOff>123825</xdr:colOff>
      <xdr:row>66</xdr:row>
      <xdr:rowOff>104775</xdr:rowOff>
    </xdr:to>
    <xdr:graphicFrame macro="">
      <xdr:nvGraphicFramePr>
        <xdr:cNvPr id="358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38100</xdr:rowOff>
    </xdr:from>
    <xdr:to>
      <xdr:col>3</xdr:col>
      <xdr:colOff>0</xdr:colOff>
      <xdr:row>45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104775</xdr:rowOff>
    </xdr:from>
    <xdr:to>
      <xdr:col>15</xdr:col>
      <xdr:colOff>381000</xdr:colOff>
      <xdr:row>40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26</xdr:row>
      <xdr:rowOff>53975</xdr:rowOff>
    </xdr:from>
    <xdr:to>
      <xdr:col>3</xdr:col>
      <xdr:colOff>1082675</xdr:colOff>
      <xdr:row>51</xdr:row>
      <xdr:rowOff>6350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0</xdr:row>
      <xdr:rowOff>0</xdr:rowOff>
    </xdr:from>
    <xdr:to>
      <xdr:col>5</xdr:col>
      <xdr:colOff>809625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28</xdr:row>
      <xdr:rowOff>9525</xdr:rowOff>
    </xdr:from>
    <xdr:to>
      <xdr:col>5</xdr:col>
      <xdr:colOff>1190625</xdr:colOff>
      <xdr:row>53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4</xdr:col>
      <xdr:colOff>685800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109537</xdr:colOff>
      <xdr:row>31</xdr:row>
      <xdr:rowOff>123825</xdr:rowOff>
    </xdr:from>
    <xdr:to>
      <xdr:col>5</xdr:col>
      <xdr:colOff>223837</xdr:colOff>
      <xdr:row>58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130175</xdr:colOff>
      <xdr:row>28</xdr:row>
      <xdr:rowOff>28575</xdr:rowOff>
    </xdr:from>
    <xdr:to>
      <xdr:col>5</xdr:col>
      <xdr:colOff>177800</xdr:colOff>
      <xdr:row>53</xdr:row>
      <xdr:rowOff>136525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55</xdr:row>
      <xdr:rowOff>0</xdr:rowOff>
    </xdr:from>
    <xdr:to>
      <xdr:col>5</xdr:col>
      <xdr:colOff>152400</xdr:colOff>
      <xdr:row>80</xdr:row>
      <xdr:rowOff>28575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6</xdr:col>
      <xdr:colOff>901700</xdr:colOff>
      <xdr:row>57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6</xdr:col>
      <xdr:colOff>901700</xdr:colOff>
      <xdr:row>57</xdr:row>
      <xdr:rowOff>66675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6</xdr:col>
      <xdr:colOff>800100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27</xdr:row>
      <xdr:rowOff>38100</xdr:rowOff>
    </xdr:from>
    <xdr:to>
      <xdr:col>12</xdr:col>
      <xdr:colOff>323850</xdr:colOff>
      <xdr:row>51</xdr:row>
      <xdr:rowOff>123825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Anuario%202001/AEA2000/EXCEL_CAPS/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Mis%20documentos/Aea2000definitivo/AEA2000/EXCEL/Bases/A01cap1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nalb/Mis%20documentos/Anuario%202004/Anuario%20(3-11-05)/Documents%20and%20Settings/nalb/Escritorio/Anuario/ANUARIO/Anuario%202001/AEA2000/EXCEL_CAP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98\ANUA98\A98CAP1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AE15-Cap&#237;tulo%2012.2-3-4-5_actualizado.x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rio%202001\AEA2000\EXCEL_C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nalb/Mis%20documentos/Anuario%202004/Anuario%20(3-11-05)/Documents%20and%20Settings/nalb/Escritorio/Anuario/ANUARIO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  <cell r="G6">
            <v>898.74000000000012</v>
          </cell>
        </row>
        <row r="7">
          <cell r="A7" t="str">
            <v>Aragón</v>
          </cell>
          <cell r="G7">
            <v>132.44999999999999</v>
          </cell>
        </row>
        <row r="8">
          <cell r="A8" t="str">
            <v>Canarias</v>
          </cell>
          <cell r="G8">
            <v>61.57</v>
          </cell>
        </row>
        <row r="9">
          <cell r="A9" t="str">
            <v>Cantabria</v>
          </cell>
          <cell r="G9">
            <v>148.9</v>
          </cell>
        </row>
        <row r="10">
          <cell r="A10" t="str">
            <v>Castilla La Mancha</v>
          </cell>
          <cell r="G10">
            <v>436.1</v>
          </cell>
        </row>
        <row r="11">
          <cell r="A11" t="str">
            <v>Castilla y León</v>
          </cell>
          <cell r="G11">
            <v>5627.0499999999993</v>
          </cell>
        </row>
        <row r="12">
          <cell r="A12" t="str">
            <v>Cataluña</v>
          </cell>
          <cell r="G12">
            <v>57.61</v>
          </cell>
        </row>
        <row r="13">
          <cell r="A13" t="str">
            <v>Comunidad de Madrid</v>
          </cell>
          <cell r="G13">
            <v>121.67315000000004</v>
          </cell>
        </row>
        <row r="14">
          <cell r="A14" t="str">
            <v>Comunidad Foral de Navarra</v>
          </cell>
          <cell r="G14">
            <v>232.25</v>
          </cell>
        </row>
        <row r="15">
          <cell r="A15" t="str">
            <v>Comunidad Valenciana</v>
          </cell>
          <cell r="G15">
            <v>47.73</v>
          </cell>
        </row>
        <row r="16">
          <cell r="A16" t="str">
            <v>Extremadura</v>
          </cell>
          <cell r="G16">
            <v>2432.8499999999995</v>
          </cell>
        </row>
        <row r="17">
          <cell r="A17" t="str">
            <v>Galicia</v>
          </cell>
          <cell r="G17">
            <v>278.54000000000002</v>
          </cell>
        </row>
        <row r="18">
          <cell r="A18" t="str">
            <v>Islas Baleares</v>
          </cell>
          <cell r="G18">
            <v>22.81</v>
          </cell>
        </row>
        <row r="19">
          <cell r="A19" t="str">
            <v>La Rioja</v>
          </cell>
          <cell r="G19">
            <v>431.28639999999996</v>
          </cell>
        </row>
        <row r="20">
          <cell r="A20" t="str">
            <v>País Vasco</v>
          </cell>
          <cell r="G20">
            <v>1395.67</v>
          </cell>
        </row>
        <row r="21">
          <cell r="A21" t="str">
            <v>Principado de Asturias</v>
          </cell>
          <cell r="G21">
            <v>1041.21</v>
          </cell>
        </row>
        <row r="22">
          <cell r="A22" t="str">
            <v>Región de Murcia</v>
          </cell>
          <cell r="G22">
            <v>142.35999999999999</v>
          </cell>
        </row>
      </sheetData>
      <sheetData sheetId="1">
        <row r="6">
          <cell r="B6">
            <v>2000</v>
          </cell>
          <cell r="C6">
            <v>2001</v>
          </cell>
          <cell r="D6">
            <v>2002</v>
          </cell>
          <cell r="E6" t="str">
            <v>2005*</v>
          </cell>
          <cell r="F6" t="str">
            <v>2006*</v>
          </cell>
          <cell r="G6">
            <v>2007</v>
          </cell>
          <cell r="H6">
            <v>2008</v>
          </cell>
          <cell r="I6">
            <v>2009</v>
          </cell>
          <cell r="J6">
            <v>2010</v>
          </cell>
          <cell r="K6">
            <v>2011</v>
          </cell>
          <cell r="L6">
            <v>2012</v>
          </cell>
          <cell r="M6">
            <v>2013</v>
          </cell>
        </row>
        <row r="25">
          <cell r="B25">
            <v>341</v>
          </cell>
          <cell r="C25">
            <v>382</v>
          </cell>
          <cell r="D25">
            <v>343</v>
          </cell>
          <cell r="E25">
            <v>110</v>
          </cell>
          <cell r="F25">
            <v>198</v>
          </cell>
          <cell r="G25">
            <v>192</v>
          </cell>
          <cell r="H25">
            <v>408</v>
          </cell>
          <cell r="I25">
            <v>361</v>
          </cell>
          <cell r="J25">
            <v>356</v>
          </cell>
          <cell r="K25">
            <v>472</v>
          </cell>
          <cell r="L25">
            <v>478</v>
          </cell>
          <cell r="M25">
            <v>484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  <cell r="B7">
            <v>1147385.8141000001</v>
          </cell>
        </row>
        <row r="8">
          <cell r="A8" t="str">
            <v>ARAGÓN</v>
          </cell>
          <cell r="B8">
            <v>70431.19</v>
          </cell>
        </row>
        <row r="9">
          <cell r="A9" t="str">
            <v>CANARIAS (sólo Las Palmas) 2009</v>
          </cell>
          <cell r="B9">
            <v>1650</v>
          </cell>
        </row>
        <row r="10">
          <cell r="A10" t="str">
            <v>CANTABRIA</v>
          </cell>
          <cell r="B10">
            <v>17601</v>
          </cell>
        </row>
        <row r="11">
          <cell r="A11" t="str">
            <v>CASTILLA LA MANCHA</v>
          </cell>
          <cell r="B11">
            <v>383969.36000000004</v>
          </cell>
        </row>
        <row r="12">
          <cell r="A12" t="str">
            <v>CASTILLA LEÓN</v>
          </cell>
          <cell r="B12">
            <v>821060.29999999993</v>
          </cell>
        </row>
        <row r="13">
          <cell r="A13" t="str">
            <v>CATALUÑA</v>
          </cell>
          <cell r="B13">
            <v>701465.2</v>
          </cell>
        </row>
        <row r="14">
          <cell r="A14" t="str">
            <v>COMUNIDAD DE MADRID</v>
          </cell>
          <cell r="B14">
            <v>86503.4</v>
          </cell>
        </row>
        <row r="15">
          <cell r="A15" t="str">
            <v>COMUNIDAD FORAL DE NAVARRA</v>
          </cell>
          <cell r="B15">
            <v>305382.58</v>
          </cell>
        </row>
        <row r="16">
          <cell r="A16" t="str">
            <v>COMUNIDAD VALENCIANA</v>
          </cell>
          <cell r="B16">
            <v>20953.55</v>
          </cell>
        </row>
        <row r="17">
          <cell r="A17" t="str">
            <v>EXTREMADURA</v>
          </cell>
          <cell r="B17">
            <v>104063.99</v>
          </cell>
        </row>
        <row r="18">
          <cell r="A18" t="str">
            <v>GALICIA</v>
          </cell>
          <cell r="B18">
            <v>195970.28000000003</v>
          </cell>
        </row>
        <row r="19">
          <cell r="A19" t="str">
            <v>ISLAS BALEARES</v>
          </cell>
          <cell r="B19">
            <v>7747.81</v>
          </cell>
        </row>
        <row r="20">
          <cell r="A20" t="str">
            <v>LA RIOJA</v>
          </cell>
          <cell r="B20">
            <v>79593.960000000006</v>
          </cell>
        </row>
        <row r="21">
          <cell r="A21" t="str">
            <v>PAÍS VASCO</v>
          </cell>
          <cell r="B21">
            <v>71709</v>
          </cell>
        </row>
        <row r="22">
          <cell r="A22" t="str">
            <v>PRINCIPADO DE ASTURIAS (2009)</v>
          </cell>
          <cell r="B22">
            <v>1773.86</v>
          </cell>
        </row>
        <row r="23">
          <cell r="A23" t="str">
            <v>REGIÓN DE MURCIA</v>
          </cell>
          <cell r="B23">
            <v>42200.62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  <cell r="B7">
            <v>6372</v>
          </cell>
          <cell r="C7">
            <v>4197</v>
          </cell>
          <cell r="D7">
            <v>3027</v>
          </cell>
          <cell r="F7">
            <v>444743</v>
          </cell>
        </row>
        <row r="8">
          <cell r="A8">
            <v>1994</v>
          </cell>
          <cell r="B8">
            <v>7549</v>
          </cell>
          <cell r="C8">
            <v>4601</v>
          </cell>
          <cell r="D8">
            <v>3244</v>
          </cell>
          <cell r="F8">
            <v>536499</v>
          </cell>
        </row>
        <row r="9">
          <cell r="A9">
            <v>1995</v>
          </cell>
          <cell r="B9">
            <v>7882</v>
          </cell>
          <cell r="C9">
            <v>5068</v>
          </cell>
          <cell r="D9">
            <v>2623</v>
          </cell>
          <cell r="F9">
            <v>602025</v>
          </cell>
        </row>
        <row r="10">
          <cell r="A10">
            <v>1996</v>
          </cell>
          <cell r="B10">
            <v>7507</v>
          </cell>
          <cell r="C10">
            <v>4662</v>
          </cell>
          <cell r="D10">
            <v>2571</v>
          </cell>
          <cell r="F10">
            <v>595719</v>
          </cell>
        </row>
        <row r="11">
          <cell r="A11">
            <v>1997</v>
          </cell>
          <cell r="B11">
            <v>8160</v>
          </cell>
          <cell r="C11">
            <v>5116</v>
          </cell>
          <cell r="D11">
            <v>2378</v>
          </cell>
          <cell r="F11">
            <v>655085</v>
          </cell>
        </row>
        <row r="12">
          <cell r="A12">
            <v>1998</v>
          </cell>
          <cell r="B12">
            <v>7981</v>
          </cell>
          <cell r="C12">
            <v>5710</v>
          </cell>
          <cell r="D12">
            <v>2183</v>
          </cell>
          <cell r="F12">
            <v>685953</v>
          </cell>
        </row>
        <row r="13">
          <cell r="A13">
            <v>1999</v>
          </cell>
          <cell r="B13">
            <v>7816</v>
          </cell>
          <cell r="C13">
            <v>5447</v>
          </cell>
          <cell r="D13">
            <v>2099</v>
          </cell>
          <cell r="F13">
            <v>669298</v>
          </cell>
        </row>
        <row r="14">
          <cell r="A14">
            <v>2000</v>
          </cell>
          <cell r="B14">
            <v>6838</v>
          </cell>
          <cell r="C14">
            <v>5058</v>
          </cell>
          <cell r="D14">
            <v>2193</v>
          </cell>
          <cell r="F14">
            <v>627945</v>
          </cell>
        </row>
        <row r="15">
          <cell r="A15">
            <v>2001</v>
          </cell>
          <cell r="B15">
            <v>6148</v>
          </cell>
          <cell r="C15">
            <v>5407</v>
          </cell>
          <cell r="D15">
            <v>2546</v>
          </cell>
          <cell r="F15">
            <v>623529</v>
          </cell>
        </row>
        <row r="16">
          <cell r="A16">
            <v>2002</v>
          </cell>
          <cell r="B16">
            <v>5525</v>
          </cell>
          <cell r="C16">
            <v>5382</v>
          </cell>
          <cell r="D16">
            <v>3806</v>
          </cell>
          <cell r="F16">
            <v>666321</v>
          </cell>
        </row>
        <row r="17">
          <cell r="A17">
            <v>2003</v>
          </cell>
          <cell r="B17">
            <v>6631</v>
          </cell>
          <cell r="C17">
            <v>5582</v>
          </cell>
          <cell r="D17">
            <v>3396</v>
          </cell>
          <cell r="F17">
            <v>750391</v>
          </cell>
        </row>
        <row r="18">
          <cell r="A18">
            <v>2004</v>
          </cell>
          <cell r="B18">
            <v>6037</v>
          </cell>
          <cell r="C18">
            <v>5409</v>
          </cell>
          <cell r="D18">
            <v>3353</v>
          </cell>
          <cell r="F18">
            <v>718811</v>
          </cell>
        </row>
        <row r="19">
          <cell r="A19">
            <v>2005</v>
          </cell>
          <cell r="B19">
            <v>7804</v>
          </cell>
          <cell r="C19">
            <v>5578</v>
          </cell>
          <cell r="D19">
            <v>2466</v>
          </cell>
          <cell r="F19">
            <v>730484</v>
          </cell>
        </row>
        <row r="20">
          <cell r="A20">
            <v>2006</v>
          </cell>
          <cell r="B20">
            <v>8270</v>
          </cell>
          <cell r="C20">
            <v>5260</v>
          </cell>
          <cell r="D20">
            <v>3523</v>
          </cell>
          <cell r="F20">
            <v>743657</v>
          </cell>
        </row>
        <row r="21">
          <cell r="A21">
            <v>2007</v>
          </cell>
          <cell r="B21">
            <v>7406</v>
          </cell>
          <cell r="C21">
            <v>5408</v>
          </cell>
          <cell r="D21">
            <v>1281</v>
          </cell>
          <cell r="F21">
            <v>720646.82539682544</v>
          </cell>
        </row>
        <row r="22">
          <cell r="A22">
            <v>2008</v>
          </cell>
          <cell r="B22">
            <v>6501</v>
          </cell>
          <cell r="C22">
            <v>5788</v>
          </cell>
          <cell r="D22">
            <v>4761</v>
          </cell>
          <cell r="F22">
            <v>871714</v>
          </cell>
        </row>
        <row r="23">
          <cell r="A23">
            <v>2009</v>
          </cell>
          <cell r="B23">
            <v>5318</v>
          </cell>
          <cell r="C23">
            <v>5038</v>
          </cell>
          <cell r="D23">
            <v>3754.2882766255643</v>
          </cell>
          <cell r="F23">
            <v>721415.59148213349</v>
          </cell>
        </row>
        <row r="24">
          <cell r="A24">
            <v>2010</v>
          </cell>
          <cell r="B24">
            <v>6163.9409699999997</v>
          </cell>
          <cell r="C24">
            <v>5787.6723299999994</v>
          </cell>
          <cell r="D24">
            <v>1287.8821761596864</v>
          </cell>
        </row>
        <row r="25">
          <cell r="A25">
            <v>2011</v>
          </cell>
          <cell r="B25">
            <v>7115.0303599999997</v>
          </cell>
          <cell r="C25">
            <v>6977.6607899999999</v>
          </cell>
        </row>
        <row r="26">
          <cell r="A26">
            <v>2012</v>
          </cell>
          <cell r="B26">
            <v>7598.3883539999997</v>
          </cell>
          <cell r="C26">
            <v>6520.8608299999996</v>
          </cell>
        </row>
        <row r="27">
          <cell r="A27">
            <v>2013</v>
          </cell>
          <cell r="B27">
            <v>8378.4640479999998</v>
          </cell>
          <cell r="C27">
            <v>6681.3104510000003</v>
          </cell>
        </row>
      </sheetData>
      <sheetData sheetId="10">
        <row r="6">
          <cell r="B6" t="str">
            <v>Del Estado o de las CC.AA. y catalogados de utilidad pública</v>
          </cell>
          <cell r="C6" t="str">
            <v>Del Estado o de las CC.AA. y no catalogados de utilidad pública</v>
          </cell>
          <cell r="D6" t="str">
            <v>De entidades locales y catalogados de utilidad pública</v>
          </cell>
          <cell r="E6" t="str">
            <v>De las entidades locales. Consorciados o conveniados</v>
          </cell>
          <cell r="F6" t="str">
            <v>De entidades locales. De libre disposición</v>
          </cell>
          <cell r="G6" t="str">
            <v>Pública sin especificar</v>
          </cell>
        </row>
        <row r="10">
          <cell r="B10">
            <v>401814.67500000005</v>
          </cell>
          <cell r="C10">
            <v>77302.25</v>
          </cell>
          <cell r="D10">
            <v>2574104.8399999989</v>
          </cell>
          <cell r="E10">
            <v>331660.35499999998</v>
          </cell>
          <cell r="F10">
            <v>114990.99</v>
          </cell>
          <cell r="G10">
            <v>42316.67</v>
          </cell>
        </row>
        <row r="14">
          <cell r="B14" t="str">
            <v>Privada. Consorciados o conveniados</v>
          </cell>
          <cell r="C14" t="str">
            <v>Privada. No consorciados</v>
          </cell>
          <cell r="D14" t="str">
            <v>Montes vecinales en mano común</v>
          </cell>
          <cell r="E14" t="str">
            <v>Privada sin especificar</v>
          </cell>
        </row>
        <row r="18">
          <cell r="B18">
            <v>54991.368999999992</v>
          </cell>
          <cell r="C18">
            <v>8116834.5899999999</v>
          </cell>
          <cell r="D18">
            <v>1318160</v>
          </cell>
          <cell r="E18">
            <v>2027598.7599999995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  <cell r="B7">
            <v>1748</v>
          </cell>
          <cell r="C7">
            <v>29335</v>
          </cell>
        </row>
        <row r="8">
          <cell r="A8">
            <v>1994</v>
          </cell>
          <cell r="B8">
            <v>1609</v>
          </cell>
          <cell r="C8">
            <v>39108</v>
          </cell>
        </row>
        <row r="9">
          <cell r="A9">
            <v>1995</v>
          </cell>
          <cell r="B9">
            <v>2325</v>
          </cell>
          <cell r="C9">
            <v>56388</v>
          </cell>
        </row>
        <row r="10">
          <cell r="A10">
            <v>1996</v>
          </cell>
          <cell r="B10">
            <v>2377</v>
          </cell>
          <cell r="C10">
            <v>49891</v>
          </cell>
        </row>
        <row r="11">
          <cell r="A11">
            <v>1997</v>
          </cell>
          <cell r="B11">
            <v>1516</v>
          </cell>
          <cell r="C11">
            <v>31343</v>
          </cell>
        </row>
        <row r="12">
          <cell r="A12">
            <v>1998</v>
          </cell>
          <cell r="B12">
            <v>1390</v>
          </cell>
          <cell r="C12">
            <v>48255</v>
          </cell>
        </row>
        <row r="13">
          <cell r="A13">
            <v>1999</v>
          </cell>
          <cell r="B13">
            <v>1362</v>
          </cell>
          <cell r="C13">
            <v>34747</v>
          </cell>
        </row>
        <row r="14">
          <cell r="A14">
            <v>2000</v>
          </cell>
          <cell r="B14">
            <v>1493</v>
          </cell>
          <cell r="C14">
            <v>38660</v>
          </cell>
        </row>
        <row r="15">
          <cell r="A15">
            <v>2001</v>
          </cell>
          <cell r="B15">
            <v>955</v>
          </cell>
          <cell r="C15">
            <v>21052</v>
          </cell>
        </row>
        <row r="16">
          <cell r="A16">
            <v>2002</v>
          </cell>
          <cell r="B16">
            <v>1024</v>
          </cell>
          <cell r="C16">
            <v>27969</v>
          </cell>
        </row>
        <row r="17">
          <cell r="A17">
            <v>2003</v>
          </cell>
          <cell r="B17">
            <v>1151</v>
          </cell>
          <cell r="C17">
            <v>32301</v>
          </cell>
        </row>
        <row r="18">
          <cell r="A18">
            <v>2004</v>
          </cell>
          <cell r="B18">
            <v>1106</v>
          </cell>
          <cell r="C18">
            <v>10515</v>
          </cell>
        </row>
        <row r="19">
          <cell r="A19" t="str">
            <v>2005(1)</v>
          </cell>
          <cell r="B19">
            <v>848</v>
          </cell>
          <cell r="C19">
            <v>20868</v>
          </cell>
        </row>
        <row r="20">
          <cell r="A20">
            <v>2006</v>
          </cell>
          <cell r="B20">
            <v>1189</v>
          </cell>
          <cell r="C20">
            <v>30289</v>
          </cell>
        </row>
        <row r="21">
          <cell r="A21" t="str">
            <v>2007(2)</v>
          </cell>
          <cell r="B21">
            <v>1451</v>
          </cell>
          <cell r="C21">
            <v>29353</v>
          </cell>
        </row>
        <row r="22">
          <cell r="A22">
            <v>2008</v>
          </cell>
          <cell r="B22">
            <v>988</v>
          </cell>
          <cell r="C22">
            <v>19987</v>
          </cell>
        </row>
        <row r="23">
          <cell r="A23">
            <v>2009</v>
          </cell>
          <cell r="B23">
            <v>1175.248695</v>
          </cell>
          <cell r="C23">
            <v>23774.995614337044</v>
          </cell>
        </row>
        <row r="24">
          <cell r="A24" t="str">
            <v>2010 (3)</v>
          </cell>
          <cell r="B24">
            <v>2444.9131200000002</v>
          </cell>
        </row>
        <row r="25">
          <cell r="A25" t="str">
            <v>2011 (3)</v>
          </cell>
          <cell r="B25">
            <v>1971.5994628000001</v>
          </cell>
        </row>
        <row r="26">
          <cell r="A26" t="str">
            <v>2012 (3)</v>
          </cell>
          <cell r="B26">
            <v>1541.7743210000001</v>
          </cell>
        </row>
        <row r="27">
          <cell r="A27" t="str">
            <v>2013 (3)</v>
          </cell>
          <cell r="B27">
            <v>1716.3372703</v>
          </cell>
        </row>
      </sheetData>
      <sheetData sheetId="15">
        <row r="6">
          <cell r="B6" t="str">
            <v>Del Estado o de las CC.AA. y catalogados de utilidad pública</v>
          </cell>
          <cell r="C6" t="str">
            <v>De las CC.AA. o del Estado y no catalogados de utilidad pública</v>
          </cell>
          <cell r="D6" t="str">
            <v>De entidades locales y catalogados de utilidad pública</v>
          </cell>
          <cell r="E6" t="str">
            <v>De las entidades locales. Consorciados o conveniados</v>
          </cell>
          <cell r="F6" t="str">
            <v>De entidades locales. De libre disposición</v>
          </cell>
          <cell r="G6" t="str">
            <v>Privada. Consorciados o conveniados</v>
          </cell>
          <cell r="H6" t="str">
            <v>Privada. No consorciados</v>
          </cell>
          <cell r="I6" t="str">
            <v>Privada: Sin especificar</v>
          </cell>
        </row>
        <row r="10">
          <cell r="B10">
            <v>285976.55670000002</v>
          </cell>
          <cell r="C10">
            <v>20364.729399999997</v>
          </cell>
          <cell r="D10">
            <v>280786.67479999998</v>
          </cell>
          <cell r="E10">
            <v>93882.02860000002</v>
          </cell>
          <cell r="F10">
            <v>47628.7376</v>
          </cell>
          <cell r="G10">
            <v>20343.27</v>
          </cell>
          <cell r="H10">
            <v>701081.68319999997</v>
          </cell>
          <cell r="I10">
            <v>266273.58999999997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  <cell r="B7">
            <v>1356553</v>
          </cell>
          <cell r="C7">
            <v>844299</v>
          </cell>
        </row>
        <row r="8">
          <cell r="A8">
            <v>1993</v>
          </cell>
          <cell r="B8">
            <v>1332252</v>
          </cell>
          <cell r="C8">
            <v>799990</v>
          </cell>
        </row>
        <row r="9">
          <cell r="A9">
            <v>1994</v>
          </cell>
          <cell r="B9">
            <v>1342603</v>
          </cell>
          <cell r="C9">
            <v>834085</v>
          </cell>
        </row>
        <row r="10">
          <cell r="A10">
            <v>1995</v>
          </cell>
          <cell r="B10">
            <v>1320315</v>
          </cell>
          <cell r="C10">
            <v>820252</v>
          </cell>
        </row>
        <row r="11">
          <cell r="A11">
            <v>1996</v>
          </cell>
          <cell r="B11">
            <v>1298860</v>
          </cell>
          <cell r="C11">
            <v>878282</v>
          </cell>
        </row>
        <row r="12">
          <cell r="A12">
            <v>1997</v>
          </cell>
          <cell r="B12">
            <v>1268057</v>
          </cell>
          <cell r="C12">
            <v>837092</v>
          </cell>
        </row>
        <row r="13">
          <cell r="A13">
            <v>1998</v>
          </cell>
          <cell r="B13">
            <v>1253105</v>
          </cell>
          <cell r="C13">
            <v>829083</v>
          </cell>
        </row>
        <row r="14">
          <cell r="A14">
            <v>1999</v>
          </cell>
          <cell r="B14">
            <v>1200951</v>
          </cell>
          <cell r="C14">
            <v>834680</v>
          </cell>
        </row>
        <row r="15">
          <cell r="A15">
            <v>2000</v>
          </cell>
          <cell r="B15">
            <v>1200875</v>
          </cell>
          <cell r="C15">
            <v>856450</v>
          </cell>
        </row>
        <row r="16">
          <cell r="A16">
            <v>2001</v>
          </cell>
          <cell r="B16">
            <v>1099856</v>
          </cell>
          <cell r="C16">
            <v>825020</v>
          </cell>
        </row>
        <row r="17">
          <cell r="A17">
            <v>2002</v>
          </cell>
          <cell r="B17">
            <v>1036340</v>
          </cell>
          <cell r="C17">
            <v>724800</v>
          </cell>
        </row>
        <row r="18">
          <cell r="A18">
            <v>2003</v>
          </cell>
          <cell r="B18">
            <v>1157969</v>
          </cell>
          <cell r="C18">
            <v>667655</v>
          </cell>
        </row>
        <row r="19">
          <cell r="A19" t="str">
            <v>2004*</v>
          </cell>
          <cell r="B19">
            <v>1115000</v>
          </cell>
          <cell r="C19">
            <v>685000</v>
          </cell>
        </row>
        <row r="20">
          <cell r="A20">
            <v>2005</v>
          </cell>
          <cell r="B20">
            <v>1069804</v>
          </cell>
          <cell r="C20">
            <v>699078</v>
          </cell>
        </row>
        <row r="21">
          <cell r="A21">
            <v>2006</v>
          </cell>
          <cell r="B21">
            <v>924524</v>
          </cell>
          <cell r="C21">
            <v>663000</v>
          </cell>
        </row>
        <row r="22">
          <cell r="A22">
            <v>2007</v>
          </cell>
          <cell r="B22">
            <v>946965</v>
          </cell>
          <cell r="C22">
            <v>668685</v>
          </cell>
        </row>
        <row r="23">
          <cell r="A23">
            <v>2008</v>
          </cell>
          <cell r="B23">
            <v>969298</v>
          </cell>
          <cell r="C23">
            <v>751937</v>
          </cell>
        </row>
        <row r="24">
          <cell r="A24">
            <v>2009</v>
          </cell>
          <cell r="B24">
            <v>1032242</v>
          </cell>
          <cell r="C24">
            <v>849102</v>
          </cell>
        </row>
        <row r="25">
          <cell r="A25">
            <v>2010</v>
          </cell>
          <cell r="B25">
            <v>1078852</v>
          </cell>
          <cell r="C25">
            <v>851759</v>
          </cell>
        </row>
        <row r="26">
          <cell r="A26">
            <v>2011</v>
          </cell>
          <cell r="B26">
            <v>957191</v>
          </cell>
          <cell r="C26">
            <v>758018</v>
          </cell>
        </row>
        <row r="27">
          <cell r="A27">
            <v>2012</v>
          </cell>
          <cell r="B27">
            <v>906437</v>
          </cell>
          <cell r="C27">
            <v>874802</v>
          </cell>
        </row>
        <row r="28">
          <cell r="A28">
            <v>2013</v>
          </cell>
          <cell r="B28">
            <v>848243</v>
          </cell>
          <cell r="C28">
            <v>631643</v>
          </cell>
        </row>
      </sheetData>
      <sheetData sheetId="20" refreshError="1"/>
      <sheetData sheetId="21">
        <row r="8">
          <cell r="A8" t="str">
            <v>Caza mayor</v>
          </cell>
        </row>
        <row r="20">
          <cell r="B20">
            <v>513867</v>
          </cell>
          <cell r="E20">
            <v>45886181</v>
          </cell>
        </row>
        <row r="22">
          <cell r="A22" t="str">
            <v>Caza menor de mamíferos</v>
          </cell>
        </row>
        <row r="26">
          <cell r="B26">
            <v>8313274</v>
          </cell>
          <cell r="E26">
            <v>20544957.5</v>
          </cell>
        </row>
        <row r="28">
          <cell r="A28" t="str">
            <v>Caza menor de aves</v>
          </cell>
        </row>
        <row r="41">
          <cell r="B41">
            <v>15375943</v>
          </cell>
          <cell r="E41">
            <v>17819581.75</v>
          </cell>
        </row>
      </sheetData>
      <sheetData sheetId="22">
        <row r="7">
          <cell r="A7" t="str">
            <v>Ciervo</v>
          </cell>
          <cell r="D7">
            <v>898</v>
          </cell>
        </row>
        <row r="8">
          <cell r="A8" t="str">
            <v>Corzo</v>
          </cell>
          <cell r="D8">
            <v>129</v>
          </cell>
        </row>
        <row r="9">
          <cell r="A9" t="str">
            <v>Gamo</v>
          </cell>
          <cell r="D9">
            <v>65</v>
          </cell>
        </row>
        <row r="10">
          <cell r="A10" t="str">
            <v>Jabalí</v>
          </cell>
          <cell r="D10">
            <v>754</v>
          </cell>
        </row>
        <row r="11">
          <cell r="A11" t="str">
            <v>Conejo</v>
          </cell>
          <cell r="D11">
            <v>182176</v>
          </cell>
        </row>
        <row r="12">
          <cell r="A12" t="str">
            <v>Liebre</v>
          </cell>
          <cell r="D12">
            <v>423</v>
          </cell>
        </row>
        <row r="13">
          <cell r="A13" t="str">
            <v>Acuáticas y anátidas</v>
          </cell>
          <cell r="D13">
            <v>9053</v>
          </cell>
        </row>
        <row r="14">
          <cell r="A14" t="str">
            <v>Codorniz</v>
          </cell>
          <cell r="D14">
            <v>42461</v>
          </cell>
        </row>
        <row r="15">
          <cell r="A15" t="str">
            <v>Faisán</v>
          </cell>
          <cell r="D15">
            <v>82372</v>
          </cell>
        </row>
        <row r="16">
          <cell r="A16" t="str">
            <v>Paloma</v>
          </cell>
          <cell r="D16">
            <v>25879</v>
          </cell>
        </row>
        <row r="17">
          <cell r="A17" t="str">
            <v>Perdiz</v>
          </cell>
          <cell r="D17">
            <v>1352058</v>
          </cell>
        </row>
        <row r="20">
          <cell r="A20" t="str">
            <v>Anguila</v>
          </cell>
          <cell r="D20">
            <v>96885.59</v>
          </cell>
        </row>
        <row r="21">
          <cell r="A21" t="str">
            <v>Barbo</v>
          </cell>
          <cell r="D21">
            <v>4576</v>
          </cell>
        </row>
        <row r="22">
          <cell r="A22" t="str">
            <v>Cangrejo autóctono</v>
          </cell>
          <cell r="D22">
            <v>47988</v>
          </cell>
        </row>
        <row r="23">
          <cell r="A23" t="str">
            <v>Cangrejo sin especificar</v>
          </cell>
          <cell r="D23">
            <v>200</v>
          </cell>
        </row>
        <row r="24">
          <cell r="A24" t="str">
            <v>Carpa</v>
          </cell>
          <cell r="D24">
            <v>251216</v>
          </cell>
        </row>
        <row r="25">
          <cell r="A25" t="str">
            <v>Otros Ciprínidos</v>
          </cell>
          <cell r="D25">
            <v>267880</v>
          </cell>
        </row>
        <row r="26">
          <cell r="A26" t="str">
            <v>Salmón</v>
          </cell>
          <cell r="D26">
            <v>687342</v>
          </cell>
        </row>
        <row r="27">
          <cell r="A27" t="str">
            <v>Tenca</v>
          </cell>
          <cell r="D27">
            <v>2252700</v>
          </cell>
        </row>
        <row r="28">
          <cell r="A28" t="str">
            <v>Trucha arco-iris</v>
          </cell>
          <cell r="D28">
            <v>250194</v>
          </cell>
        </row>
        <row r="29">
          <cell r="A29" t="str">
            <v>Trucha común</v>
          </cell>
          <cell r="D29">
            <v>2370207</v>
          </cell>
        </row>
        <row r="30">
          <cell r="A30" t="str">
            <v>Trucha sin especificar</v>
          </cell>
          <cell r="D30">
            <v>1554522</v>
          </cell>
        </row>
        <row r="31">
          <cell r="A31" t="str">
            <v>Otros</v>
          </cell>
          <cell r="D31">
            <v>11900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7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9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8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9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0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32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32.5703125" style="639" customWidth="1"/>
    <col min="2" max="8" width="20.140625" style="639" customWidth="1"/>
    <col min="9" max="16384" width="11.42578125" style="639"/>
  </cols>
  <sheetData>
    <row r="1" spans="1:14" ht="18">
      <c r="A1" s="1028" t="s">
        <v>504</v>
      </c>
      <c r="B1" s="1028"/>
      <c r="C1" s="1028"/>
      <c r="D1" s="1028"/>
      <c r="E1" s="1028"/>
      <c r="F1" s="1028"/>
      <c r="G1" s="1028"/>
      <c r="H1" s="1028"/>
      <c r="I1" s="638"/>
    </row>
    <row r="3" spans="1:14" ht="27.75" customHeight="1">
      <c r="A3" s="1029" t="s">
        <v>1206</v>
      </c>
      <c r="B3" s="1029"/>
      <c r="C3" s="1029"/>
      <c r="D3" s="1029"/>
      <c r="E3" s="1029"/>
      <c r="F3" s="1029"/>
      <c r="G3" s="1029"/>
      <c r="H3" s="1029"/>
      <c r="I3" s="640"/>
      <c r="J3" s="640"/>
    </row>
    <row r="4" spans="1:14" ht="13.5" thickBot="1">
      <c r="A4" s="641"/>
      <c r="B4" s="641"/>
      <c r="C4" s="641"/>
      <c r="D4" s="641"/>
      <c r="E4" s="641"/>
      <c r="F4" s="641"/>
      <c r="G4" s="641"/>
    </row>
    <row r="5" spans="1:14" s="651" customFormat="1" ht="25.5" customHeight="1">
      <c r="A5" s="1030" t="s">
        <v>1132</v>
      </c>
      <c r="B5" s="1033" t="s">
        <v>1133</v>
      </c>
      <c r="C5" s="1033"/>
      <c r="D5" s="1033"/>
      <c r="E5" s="1033" t="s">
        <v>1134</v>
      </c>
      <c r="F5" s="1033"/>
      <c r="G5" s="1033"/>
      <c r="H5" s="1034" t="s">
        <v>1135</v>
      </c>
    </row>
    <row r="6" spans="1:14" s="651" customFormat="1" ht="35.25" customHeight="1">
      <c r="A6" s="1031"/>
      <c r="B6" s="198" t="s">
        <v>397</v>
      </c>
      <c r="C6" s="198" t="s">
        <v>1136</v>
      </c>
      <c r="D6" s="1037" t="s">
        <v>1133</v>
      </c>
      <c r="E6" s="198" t="s">
        <v>1137</v>
      </c>
      <c r="F6" s="198" t="s">
        <v>398</v>
      </c>
      <c r="G6" s="1037" t="s">
        <v>1134</v>
      </c>
      <c r="H6" s="1035"/>
    </row>
    <row r="7" spans="1:14" s="653" customFormat="1" ht="30" customHeight="1" thickBot="1">
      <c r="A7" s="1032"/>
      <c r="B7" s="90" t="s">
        <v>1138</v>
      </c>
      <c r="C7" s="90" t="s">
        <v>1139</v>
      </c>
      <c r="D7" s="1038"/>
      <c r="E7" s="90" t="s">
        <v>1140</v>
      </c>
      <c r="F7" s="90" t="s">
        <v>1141</v>
      </c>
      <c r="G7" s="1038"/>
      <c r="H7" s="1036"/>
      <c r="I7" s="652"/>
      <c r="J7" s="652"/>
      <c r="K7" s="652"/>
      <c r="L7" s="652"/>
      <c r="M7" s="652"/>
      <c r="N7" s="652"/>
    </row>
    <row r="8" spans="1:14" s="2" customFormat="1" ht="22.5" customHeight="1">
      <c r="A8" s="293" t="s">
        <v>513</v>
      </c>
      <c r="B8" s="654">
        <v>2511668.66</v>
      </c>
      <c r="C8" s="654">
        <v>411002.02</v>
      </c>
      <c r="D8" s="655">
        <f>B8+C8</f>
        <v>2922670.68</v>
      </c>
      <c r="E8" s="654">
        <v>83719.16</v>
      </c>
      <c r="F8" s="654">
        <v>1460680.28</v>
      </c>
      <c r="G8" s="655">
        <f>E8+F8</f>
        <v>1544399.44</v>
      </c>
      <c r="H8" s="656">
        <f>D8+G8</f>
        <v>4467070.12</v>
      </c>
      <c r="I8" s="3"/>
      <c r="J8" s="3"/>
      <c r="K8" s="3"/>
      <c r="L8" s="3"/>
      <c r="M8" s="3"/>
      <c r="N8" s="3"/>
    </row>
    <row r="9" spans="1:14" s="2" customFormat="1">
      <c r="A9" s="294" t="s">
        <v>514</v>
      </c>
      <c r="B9" s="304">
        <v>1370540.17</v>
      </c>
      <c r="C9" s="304">
        <v>172925</v>
      </c>
      <c r="D9" s="305">
        <f t="shared" ref="D9:D24" si="0">B9+C9</f>
        <v>1543465.17</v>
      </c>
      <c r="E9" s="304">
        <v>21212.29</v>
      </c>
      <c r="F9" s="304">
        <v>1050654.1599999999</v>
      </c>
      <c r="G9" s="305">
        <f t="shared" ref="G9:G24" si="1">E9+F9</f>
        <v>1071866.45</v>
      </c>
      <c r="H9" s="303">
        <f t="shared" ref="H9:H24" si="2">D9+G9</f>
        <v>2615331.62</v>
      </c>
      <c r="I9" s="3"/>
      <c r="J9" s="3"/>
      <c r="K9" s="3"/>
      <c r="L9" s="3"/>
      <c r="M9" s="3"/>
      <c r="N9" s="3"/>
    </row>
    <row r="10" spans="1:14" s="2" customFormat="1">
      <c r="A10" s="294" t="s">
        <v>515</v>
      </c>
      <c r="B10" s="304">
        <v>122097.7</v>
      </c>
      <c r="C10" s="304">
        <v>10044.25</v>
      </c>
      <c r="D10" s="305">
        <f t="shared" si="0"/>
        <v>132141.95000000001</v>
      </c>
      <c r="E10" s="304">
        <v>615.39</v>
      </c>
      <c r="F10" s="304">
        <v>433660.47</v>
      </c>
      <c r="G10" s="305">
        <f t="shared" si="1"/>
        <v>434275.86</v>
      </c>
      <c r="H10" s="303">
        <f t="shared" si="2"/>
        <v>566417.81000000006</v>
      </c>
      <c r="I10" s="3"/>
      <c r="J10" s="3"/>
      <c r="K10" s="3"/>
      <c r="L10" s="3"/>
      <c r="M10" s="3"/>
      <c r="N10" s="3"/>
    </row>
    <row r="11" spans="1:14" s="2" customFormat="1">
      <c r="A11" s="294" t="s">
        <v>516</v>
      </c>
      <c r="B11" s="304">
        <v>206030.59</v>
      </c>
      <c r="C11" s="304">
        <v>5003.91</v>
      </c>
      <c r="D11" s="305">
        <f t="shared" si="0"/>
        <v>211034.5</v>
      </c>
      <c r="E11" s="304">
        <v>159.15</v>
      </c>
      <c r="F11" s="304">
        <v>153123.34</v>
      </c>
      <c r="G11" s="305">
        <f t="shared" si="1"/>
        <v>153282.49</v>
      </c>
      <c r="H11" s="303">
        <f t="shared" si="2"/>
        <v>364316.99</v>
      </c>
      <c r="I11" s="3"/>
      <c r="J11" s="3"/>
      <c r="K11" s="3"/>
      <c r="L11" s="3"/>
      <c r="M11" s="3"/>
      <c r="N11" s="3"/>
    </row>
    <row r="12" spans="1:14" s="2" customFormat="1">
      <c r="A12" s="294" t="s">
        <v>517</v>
      </c>
      <c r="B12" s="304">
        <v>2299053.58</v>
      </c>
      <c r="C12" s="304">
        <v>409023.9</v>
      </c>
      <c r="D12" s="305">
        <f t="shared" si="0"/>
        <v>2708077.48</v>
      </c>
      <c r="E12" s="304">
        <v>54889.88</v>
      </c>
      <c r="F12" s="304">
        <v>834569.4</v>
      </c>
      <c r="G12" s="305">
        <f t="shared" si="1"/>
        <v>889459.28</v>
      </c>
      <c r="H12" s="303">
        <f t="shared" si="2"/>
        <v>3597536.76</v>
      </c>
      <c r="I12" s="3"/>
      <c r="J12" s="3"/>
      <c r="K12" s="3"/>
      <c r="L12" s="3"/>
      <c r="M12" s="3"/>
      <c r="N12" s="3"/>
    </row>
    <row r="13" spans="1:14" s="2" customFormat="1">
      <c r="A13" s="294" t="s">
        <v>528</v>
      </c>
      <c r="B13" s="304">
        <v>2671566.35</v>
      </c>
      <c r="C13" s="304">
        <v>273417.59000000003</v>
      </c>
      <c r="D13" s="305">
        <f t="shared" si="0"/>
        <v>2944983.94</v>
      </c>
      <c r="E13" s="304">
        <v>45939.14</v>
      </c>
      <c r="F13" s="304">
        <v>1824433.69</v>
      </c>
      <c r="G13" s="305">
        <f t="shared" si="1"/>
        <v>1870372.8299999998</v>
      </c>
      <c r="H13" s="303">
        <f t="shared" si="2"/>
        <v>4815356.7699999996</v>
      </c>
      <c r="I13" s="3"/>
      <c r="J13" s="3"/>
      <c r="K13" s="3"/>
      <c r="L13" s="3"/>
      <c r="M13" s="3"/>
      <c r="N13" s="3"/>
    </row>
    <row r="14" spans="1:14" s="2" customFormat="1">
      <c r="A14" s="294" t="s">
        <v>519</v>
      </c>
      <c r="B14" s="304">
        <v>1524504.71</v>
      </c>
      <c r="C14" s="304">
        <v>81729.399999999994</v>
      </c>
      <c r="D14" s="305">
        <f t="shared" si="0"/>
        <v>1606234.1099999999</v>
      </c>
      <c r="E14" s="304">
        <v>15156.56</v>
      </c>
      <c r="F14" s="304">
        <v>315562.28999999998</v>
      </c>
      <c r="G14" s="305">
        <f t="shared" si="1"/>
        <v>330718.84999999998</v>
      </c>
      <c r="H14" s="303">
        <f t="shared" si="2"/>
        <v>1936952.96</v>
      </c>
      <c r="I14" s="3"/>
      <c r="J14" s="3"/>
      <c r="K14" s="3"/>
      <c r="L14" s="3"/>
      <c r="M14" s="3"/>
      <c r="N14" s="3"/>
    </row>
    <row r="15" spans="1:14" s="2" customFormat="1">
      <c r="A15" s="294" t="s">
        <v>530</v>
      </c>
      <c r="B15" s="304">
        <v>227096.54</v>
      </c>
      <c r="C15" s="304">
        <v>39702.94</v>
      </c>
      <c r="D15" s="305">
        <f t="shared" si="0"/>
        <v>266799.48</v>
      </c>
      <c r="E15" s="304">
        <v>8719.14</v>
      </c>
      <c r="F15" s="304">
        <v>162743.43</v>
      </c>
      <c r="G15" s="305">
        <f t="shared" si="1"/>
        <v>171462.57</v>
      </c>
      <c r="H15" s="303">
        <f t="shared" si="2"/>
        <v>438262.05</v>
      </c>
      <c r="I15" s="3"/>
      <c r="J15" s="3"/>
      <c r="K15" s="3"/>
      <c r="L15" s="3"/>
      <c r="M15" s="3"/>
      <c r="N15" s="3"/>
    </row>
    <row r="16" spans="1:14" s="2" customFormat="1">
      <c r="A16" s="294" t="s">
        <v>532</v>
      </c>
      <c r="B16" s="304">
        <v>410860.54</v>
      </c>
      <c r="C16" s="304">
        <v>24150.51</v>
      </c>
      <c r="D16" s="305">
        <f t="shared" si="0"/>
        <v>435011.05</v>
      </c>
      <c r="E16" s="304">
        <v>3364.04</v>
      </c>
      <c r="F16" s="304">
        <v>155992.44</v>
      </c>
      <c r="G16" s="305">
        <f t="shared" si="1"/>
        <v>159356.48000000001</v>
      </c>
      <c r="H16" s="303">
        <f t="shared" si="2"/>
        <v>594367.53</v>
      </c>
      <c r="I16" s="3"/>
      <c r="J16" s="3"/>
      <c r="K16" s="3"/>
      <c r="L16" s="3"/>
      <c r="M16" s="3"/>
      <c r="N16" s="3"/>
    </row>
    <row r="17" spans="1:14" s="2" customFormat="1">
      <c r="A17" s="294" t="s">
        <v>529</v>
      </c>
      <c r="B17" s="304">
        <v>626020.68999999994</v>
      </c>
      <c r="C17" s="304">
        <v>121799.78</v>
      </c>
      <c r="D17" s="305">
        <f t="shared" si="0"/>
        <v>747820.47</v>
      </c>
      <c r="E17" s="304">
        <v>12007.24</v>
      </c>
      <c r="F17" s="304">
        <v>507208.39</v>
      </c>
      <c r="G17" s="305">
        <f t="shared" si="1"/>
        <v>519215.63</v>
      </c>
      <c r="H17" s="303">
        <f t="shared" si="2"/>
        <v>1267036.1000000001</v>
      </c>
      <c r="I17" s="3"/>
      <c r="J17" s="3"/>
      <c r="K17" s="3"/>
      <c r="L17" s="3"/>
      <c r="M17" s="3"/>
      <c r="N17" s="3"/>
    </row>
    <row r="18" spans="1:14" s="2" customFormat="1">
      <c r="A18" s="294" t="s">
        <v>521</v>
      </c>
      <c r="B18" s="304">
        <v>1688080.93</v>
      </c>
      <c r="C18" s="304">
        <v>209424.27</v>
      </c>
      <c r="D18" s="305">
        <f t="shared" si="0"/>
        <v>1897505.2</v>
      </c>
      <c r="E18" s="304">
        <v>28133.16</v>
      </c>
      <c r="F18" s="304">
        <v>802219.87</v>
      </c>
      <c r="G18" s="305">
        <f t="shared" si="1"/>
        <v>830353.03</v>
      </c>
      <c r="H18" s="303">
        <f t="shared" si="2"/>
        <v>2727858.23</v>
      </c>
      <c r="I18" s="3"/>
      <c r="J18" s="3"/>
      <c r="K18" s="3"/>
      <c r="L18" s="3"/>
      <c r="M18" s="3"/>
      <c r="N18" s="3"/>
    </row>
    <row r="19" spans="1:14" s="2" customFormat="1">
      <c r="A19" s="294" t="s">
        <v>522</v>
      </c>
      <c r="B19" s="304">
        <v>1397933.96</v>
      </c>
      <c r="C19" s="304">
        <v>56363.8</v>
      </c>
      <c r="D19" s="305">
        <f t="shared" si="0"/>
        <v>1454297.76</v>
      </c>
      <c r="E19" s="304">
        <v>0.21</v>
      </c>
      <c r="F19" s="304">
        <v>586456.06999999995</v>
      </c>
      <c r="G19" s="305">
        <f t="shared" si="1"/>
        <v>586456.27999999991</v>
      </c>
      <c r="H19" s="303">
        <f t="shared" si="2"/>
        <v>2040754.04</v>
      </c>
      <c r="I19" s="3"/>
      <c r="J19" s="3"/>
      <c r="K19" s="3"/>
      <c r="L19" s="3"/>
      <c r="M19" s="3"/>
      <c r="N19" s="3"/>
    </row>
    <row r="20" spans="1:14" s="2" customFormat="1">
      <c r="A20" s="294" t="s">
        <v>533</v>
      </c>
      <c r="B20" s="304">
        <v>179879.75</v>
      </c>
      <c r="C20" s="304">
        <v>6987.23</v>
      </c>
      <c r="D20" s="305">
        <f t="shared" si="0"/>
        <v>186866.98</v>
      </c>
      <c r="E20" s="304">
        <v>2741.97</v>
      </c>
      <c r="F20" s="304">
        <v>32554.3</v>
      </c>
      <c r="G20" s="305">
        <f t="shared" si="1"/>
        <v>35296.269999999997</v>
      </c>
      <c r="H20" s="303">
        <f t="shared" si="2"/>
        <v>222163.25</v>
      </c>
      <c r="I20" s="3"/>
      <c r="J20" s="3"/>
      <c r="K20" s="3"/>
      <c r="L20" s="3"/>
      <c r="M20" s="3"/>
      <c r="N20" s="3"/>
    </row>
    <row r="21" spans="1:14" s="2" customFormat="1">
      <c r="A21" s="294" t="s">
        <v>523</v>
      </c>
      <c r="B21" s="304">
        <v>158832.76999999999</v>
      </c>
      <c r="C21" s="304">
        <v>17993.25</v>
      </c>
      <c r="D21" s="305">
        <f t="shared" si="0"/>
        <v>176826.02</v>
      </c>
      <c r="E21" s="304">
        <v>632.96</v>
      </c>
      <c r="F21" s="304">
        <v>133493.29</v>
      </c>
      <c r="G21" s="305">
        <f t="shared" si="1"/>
        <v>134126.25</v>
      </c>
      <c r="H21" s="303">
        <f t="shared" si="2"/>
        <v>310952.27</v>
      </c>
      <c r="I21" s="3"/>
      <c r="J21" s="3"/>
      <c r="K21" s="3"/>
      <c r="L21" s="3"/>
      <c r="M21" s="3"/>
      <c r="N21" s="3"/>
    </row>
    <row r="22" spans="1:14" s="2" customFormat="1">
      <c r="A22" s="294" t="s">
        <v>525</v>
      </c>
      <c r="B22" s="304">
        <v>396513.79</v>
      </c>
      <c r="C22" s="304">
        <v>232.06</v>
      </c>
      <c r="D22" s="305">
        <f t="shared" si="0"/>
        <v>396745.85</v>
      </c>
      <c r="E22" s="304">
        <v>1708.69</v>
      </c>
      <c r="F22" s="304">
        <v>93331.520000000004</v>
      </c>
      <c r="G22" s="305">
        <f t="shared" si="1"/>
        <v>95040.21</v>
      </c>
      <c r="H22" s="303">
        <f t="shared" si="2"/>
        <v>491786.06</v>
      </c>
      <c r="I22" s="3"/>
      <c r="J22" s="3"/>
      <c r="K22" s="3"/>
      <c r="L22" s="3"/>
      <c r="M22" s="3"/>
      <c r="N22" s="3"/>
    </row>
    <row r="23" spans="1:14" s="2" customFormat="1">
      <c r="A23" s="294" t="s">
        <v>527</v>
      </c>
      <c r="B23" s="304">
        <v>444325.71</v>
      </c>
      <c r="C23" s="304">
        <v>9390.6299999999992</v>
      </c>
      <c r="D23" s="305">
        <f t="shared" si="0"/>
        <v>453716.34</v>
      </c>
      <c r="E23" s="304">
        <v>199.15</v>
      </c>
      <c r="F23" s="304">
        <v>316563.28000000003</v>
      </c>
      <c r="G23" s="305">
        <f t="shared" si="1"/>
        <v>316762.43000000005</v>
      </c>
      <c r="H23" s="303">
        <f t="shared" si="2"/>
        <v>770478.77</v>
      </c>
      <c r="I23" s="3"/>
      <c r="J23" s="3"/>
      <c r="K23" s="3"/>
      <c r="L23" s="3"/>
      <c r="M23" s="3"/>
      <c r="N23" s="3"/>
    </row>
    <row r="24" spans="1:14" s="2" customFormat="1">
      <c r="A24" s="294" t="s">
        <v>531</v>
      </c>
      <c r="B24" s="304">
        <v>273808.67</v>
      </c>
      <c r="C24" s="304">
        <v>34435.660000000003</v>
      </c>
      <c r="D24" s="305">
        <f t="shared" si="0"/>
        <v>308244.32999999996</v>
      </c>
      <c r="E24" s="304">
        <v>6260.42</v>
      </c>
      <c r="F24" s="304">
        <v>196858.96</v>
      </c>
      <c r="G24" s="305">
        <f t="shared" si="1"/>
        <v>203119.38</v>
      </c>
      <c r="H24" s="303">
        <f t="shared" si="2"/>
        <v>511363.70999999996</v>
      </c>
      <c r="I24" s="1"/>
      <c r="J24" s="3"/>
      <c r="K24" s="1"/>
      <c r="L24" s="3"/>
      <c r="M24" s="1"/>
      <c r="N24" s="3"/>
    </row>
    <row r="25" spans="1:14" s="2" customFormat="1">
      <c r="A25" s="294"/>
      <c r="B25" s="229"/>
      <c r="C25" s="229"/>
      <c r="D25" s="229"/>
      <c r="E25" s="229"/>
      <c r="F25" s="229"/>
      <c r="G25" s="229"/>
      <c r="H25" s="191"/>
      <c r="I25" s="1"/>
      <c r="J25" s="3"/>
      <c r="K25" s="1"/>
      <c r="L25" s="3"/>
      <c r="M25" s="1"/>
      <c r="N25" s="3"/>
    </row>
    <row r="26" spans="1:14" s="9" customFormat="1" ht="18" customHeight="1" thickBot="1">
      <c r="A26" s="662" t="s">
        <v>783</v>
      </c>
      <c r="B26" s="642">
        <v>16508815.109999998</v>
      </c>
      <c r="C26" s="642">
        <v>1883626.2</v>
      </c>
      <c r="D26" s="642">
        <v>18392441.309999999</v>
      </c>
      <c r="E26" s="642">
        <v>285458.55000000005</v>
      </c>
      <c r="F26" s="642">
        <v>9060105.1799999997</v>
      </c>
      <c r="G26" s="642">
        <v>9345563.7300000004</v>
      </c>
      <c r="H26" s="643">
        <v>27738005.040000003</v>
      </c>
      <c r="I26" s="8"/>
      <c r="J26" s="8"/>
      <c r="K26" s="8"/>
      <c r="L26" s="8"/>
      <c r="M26" s="8"/>
      <c r="N26" s="8"/>
    </row>
    <row r="27" spans="1:14" ht="21.75" customHeight="1">
      <c r="A27" s="1026" t="s">
        <v>1207</v>
      </c>
      <c r="B27" s="1026"/>
      <c r="C27" s="1026"/>
      <c r="D27" s="1026"/>
      <c r="E27" s="1026"/>
      <c r="F27" s="1026"/>
      <c r="G27" s="1026"/>
      <c r="H27" s="1026"/>
    </row>
    <row r="28" spans="1:14">
      <c r="A28" s="1027" t="s">
        <v>1208</v>
      </c>
      <c r="B28" s="1027"/>
      <c r="C28" s="1027"/>
      <c r="D28" s="1027"/>
      <c r="E28" s="1027"/>
      <c r="F28" s="1027"/>
      <c r="G28" s="1027"/>
      <c r="H28" s="1027"/>
    </row>
    <row r="29" spans="1:14">
      <c r="A29" s="11"/>
      <c r="B29" s="10"/>
      <c r="H29" s="641"/>
    </row>
    <row r="30" spans="1:14">
      <c r="H30" s="641"/>
    </row>
    <row r="31" spans="1:14">
      <c r="H31" s="641"/>
    </row>
    <row r="32" spans="1:14">
      <c r="H32" s="641"/>
    </row>
  </sheetData>
  <mergeCells count="10">
    <mergeCell ref="A27:H27"/>
    <mergeCell ref="A28:H28"/>
    <mergeCell ref="A1:H1"/>
    <mergeCell ref="A3:H3"/>
    <mergeCell ref="A5:A7"/>
    <mergeCell ref="B5:D5"/>
    <mergeCell ref="E5:G5"/>
    <mergeCell ref="H5:H7"/>
    <mergeCell ref="D6:D7"/>
    <mergeCell ref="G6:G7"/>
  </mergeCells>
  <printOptions horizontalCentered="1"/>
  <pageMargins left="0.78740157480314965" right="0.78740157480314965" top="0.59055118110236227" bottom="0.98425196850393704" header="0" footer="0"/>
  <pageSetup paperSize="9" scale="47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84"/>
  <sheetViews>
    <sheetView view="pageBreakPreview" topLeftCell="A67" zoomScaleNormal="75" zoomScaleSheetLayoutView="100" workbookViewId="0">
      <selection activeCell="E26" sqref="E26"/>
    </sheetView>
  </sheetViews>
  <sheetFormatPr baseColWidth="10" defaultRowHeight="12.75"/>
  <cols>
    <col min="1" max="1" width="31.85546875" style="26" customWidth="1"/>
    <col min="2" max="2" width="14.7109375" style="26" customWidth="1"/>
    <col min="3" max="3" width="14" style="26" customWidth="1"/>
    <col min="4" max="5" width="13" style="26" customWidth="1"/>
    <col min="6" max="6" width="15.85546875" style="26" bestFit="1" customWidth="1"/>
    <col min="7" max="16384" width="11.42578125" style="26"/>
  </cols>
  <sheetData>
    <row r="1" spans="1:11" ht="18">
      <c r="A1" s="1065" t="s">
        <v>610</v>
      </c>
      <c r="B1" s="1065"/>
      <c r="C1" s="1065"/>
      <c r="D1" s="1065"/>
      <c r="E1" s="1065"/>
      <c r="F1" s="1065"/>
      <c r="G1" s="25"/>
      <c r="H1" s="25"/>
      <c r="I1" s="25"/>
      <c r="J1" s="25"/>
      <c r="K1" s="25"/>
    </row>
    <row r="3" spans="1:11" ht="15">
      <c r="A3" s="1073" t="s">
        <v>634</v>
      </c>
      <c r="B3" s="1073"/>
      <c r="C3" s="1073"/>
      <c r="D3" s="1073"/>
      <c r="E3" s="1073"/>
      <c r="F3" s="1073"/>
      <c r="G3" s="758"/>
      <c r="H3" s="748"/>
    </row>
    <row r="4" spans="1:11" ht="15">
      <c r="A4" s="1073" t="s">
        <v>1282</v>
      </c>
      <c r="B4" s="1073"/>
      <c r="C4" s="1073"/>
      <c r="D4" s="1073"/>
      <c r="E4" s="1073"/>
      <c r="F4" s="1073"/>
      <c r="G4" s="758"/>
      <c r="H4" s="748"/>
    </row>
    <row r="5" spans="1:11" ht="13.5" thickBot="1">
      <c r="A5" s="27"/>
      <c r="B5" s="27"/>
      <c r="C5" s="27"/>
      <c r="D5" s="27"/>
      <c r="E5" s="27"/>
      <c r="F5" s="744"/>
      <c r="G5" s="744"/>
      <c r="H5" s="744"/>
    </row>
    <row r="6" spans="1:11" ht="36.75" customHeight="1" thickBot="1">
      <c r="A6" s="745" t="s">
        <v>399</v>
      </c>
      <c r="B6" s="746" t="s">
        <v>627</v>
      </c>
      <c r="C6" s="746" t="s">
        <v>628</v>
      </c>
      <c r="D6" s="747" t="s">
        <v>626</v>
      </c>
      <c r="E6" s="746" t="s">
        <v>625</v>
      </c>
      <c r="F6" s="767" t="s">
        <v>629</v>
      </c>
    </row>
    <row r="7" spans="1:11" ht="21" customHeight="1">
      <c r="A7" s="749" t="s">
        <v>513</v>
      </c>
      <c r="B7" s="768">
        <v>1446.924</v>
      </c>
      <c r="C7" s="769"/>
      <c r="D7" s="769"/>
      <c r="E7" s="768"/>
      <c r="F7" s="244">
        <f>SUM(B7:E7)</f>
        <v>1446.924</v>
      </c>
    </row>
    <row r="8" spans="1:11">
      <c r="A8" s="753" t="s">
        <v>514</v>
      </c>
      <c r="B8" s="770">
        <v>51.304000000000002</v>
      </c>
      <c r="C8" s="770"/>
      <c r="D8" s="770"/>
      <c r="E8" s="770"/>
      <c r="F8" s="246">
        <f t="shared" ref="F8:F23" si="0">SUM(B8:E8)</f>
        <v>51.304000000000002</v>
      </c>
    </row>
    <row r="9" spans="1:11">
      <c r="A9" s="753" t="s">
        <v>515</v>
      </c>
      <c r="B9" s="771">
        <v>8.907</v>
      </c>
      <c r="C9" s="771"/>
      <c r="D9" s="771"/>
      <c r="E9" s="771"/>
      <c r="F9" s="248">
        <f t="shared" si="0"/>
        <v>8.907</v>
      </c>
    </row>
    <row r="10" spans="1:11">
      <c r="A10" s="753" t="s">
        <v>516</v>
      </c>
      <c r="B10" s="771">
        <v>126.3</v>
      </c>
      <c r="C10" s="771"/>
      <c r="D10" s="771"/>
      <c r="E10" s="771"/>
      <c r="F10" s="248">
        <f t="shared" si="0"/>
        <v>126.3</v>
      </c>
    </row>
    <row r="11" spans="1:11">
      <c r="A11" s="753" t="s">
        <v>517</v>
      </c>
      <c r="B11" s="771">
        <v>3344.44</v>
      </c>
      <c r="C11" s="771"/>
      <c r="D11" s="771"/>
      <c r="E11" s="770"/>
      <c r="F11" s="246">
        <f t="shared" si="0"/>
        <v>3344.44</v>
      </c>
    </row>
    <row r="12" spans="1:11">
      <c r="A12" s="753" t="s">
        <v>528</v>
      </c>
      <c r="B12" s="771">
        <v>20422.461019999995</v>
      </c>
      <c r="C12" s="771">
        <v>1443.557</v>
      </c>
      <c r="D12" s="771">
        <v>150.24020000000002</v>
      </c>
      <c r="E12" s="771"/>
      <c r="F12" s="248">
        <f t="shared" si="0"/>
        <v>22016.258219999996</v>
      </c>
    </row>
    <row r="13" spans="1:11">
      <c r="A13" s="753" t="s">
        <v>519</v>
      </c>
      <c r="B13" s="771">
        <v>526.86484999999993</v>
      </c>
      <c r="C13" s="770">
        <v>156.91540000000001</v>
      </c>
      <c r="D13" s="771">
        <v>1740</v>
      </c>
      <c r="E13" s="770"/>
      <c r="F13" s="246">
        <f t="shared" si="0"/>
        <v>2423.7802499999998</v>
      </c>
    </row>
    <row r="14" spans="1:11">
      <c r="A14" s="753" t="s">
        <v>530</v>
      </c>
      <c r="B14" s="771">
        <v>304.85400000000004</v>
      </c>
      <c r="C14" s="771"/>
      <c r="D14" s="771"/>
      <c r="E14" s="771"/>
      <c r="F14" s="248">
        <f t="shared" si="0"/>
        <v>304.85400000000004</v>
      </c>
    </row>
    <row r="15" spans="1:11">
      <c r="A15" s="753" t="s">
        <v>532</v>
      </c>
      <c r="B15" s="771">
        <v>586.08199999999999</v>
      </c>
      <c r="C15" s="770">
        <v>38</v>
      </c>
      <c r="D15" s="771"/>
      <c r="E15" s="771"/>
      <c r="F15" s="248">
        <f t="shared" si="0"/>
        <v>624.08199999999999</v>
      </c>
    </row>
    <row r="16" spans="1:11">
      <c r="A16" s="753" t="s">
        <v>529</v>
      </c>
      <c r="B16" s="771">
        <v>1231.0832</v>
      </c>
      <c r="C16" s="771"/>
      <c r="D16" s="771">
        <v>131.25</v>
      </c>
      <c r="E16" s="771"/>
      <c r="F16" s="248">
        <f t="shared" si="0"/>
        <v>1362.3332</v>
      </c>
    </row>
    <row r="17" spans="1:6">
      <c r="A17" s="753" t="s">
        <v>521</v>
      </c>
      <c r="B17" s="771">
        <v>26004.46</v>
      </c>
      <c r="C17" s="771">
        <v>7130</v>
      </c>
      <c r="D17" s="771"/>
      <c r="E17" s="771"/>
      <c r="F17" s="248">
        <f t="shared" si="0"/>
        <v>33134.46</v>
      </c>
    </row>
    <row r="18" spans="1:6">
      <c r="A18" s="753" t="s">
        <v>522</v>
      </c>
      <c r="B18" s="771">
        <v>161.357</v>
      </c>
      <c r="C18" s="771">
        <v>500</v>
      </c>
      <c r="D18" s="771">
        <v>0.51700000000000002</v>
      </c>
      <c r="E18" s="771"/>
      <c r="F18" s="246">
        <f t="shared" si="0"/>
        <v>661.87400000000002</v>
      </c>
    </row>
    <row r="19" spans="1:6">
      <c r="A19" s="753" t="s">
        <v>533</v>
      </c>
      <c r="B19" s="771"/>
      <c r="C19" s="770"/>
      <c r="D19" s="771"/>
      <c r="E19" s="771"/>
      <c r="F19" s="248"/>
    </row>
    <row r="20" spans="1:6">
      <c r="A20" s="753" t="s">
        <v>523</v>
      </c>
      <c r="B20" s="771">
        <v>772.28</v>
      </c>
      <c r="C20" s="770">
        <v>24</v>
      </c>
      <c r="D20" s="771"/>
      <c r="E20" s="770"/>
      <c r="F20" s="246">
        <f t="shared" si="0"/>
        <v>796.28</v>
      </c>
    </row>
    <row r="21" spans="1:6">
      <c r="A21" s="753" t="s">
        <v>525</v>
      </c>
      <c r="B21" s="771">
        <v>615.54999999999995</v>
      </c>
      <c r="C21" s="770">
        <v>672.995</v>
      </c>
      <c r="D21" s="771">
        <v>250.215</v>
      </c>
      <c r="E21" s="771">
        <v>90.075000000000003</v>
      </c>
      <c r="F21" s="248">
        <f t="shared" si="0"/>
        <v>1628.835</v>
      </c>
    </row>
    <row r="22" spans="1:6">
      <c r="A22" s="753" t="s">
        <v>527</v>
      </c>
      <c r="B22" s="771">
        <v>25.808199999999999</v>
      </c>
      <c r="C22" s="770"/>
      <c r="D22" s="771"/>
      <c r="E22" s="770"/>
      <c r="F22" s="246">
        <f t="shared" si="0"/>
        <v>25.808199999999999</v>
      </c>
    </row>
    <row r="23" spans="1:6">
      <c r="A23" s="753" t="s">
        <v>531</v>
      </c>
      <c r="B23" s="771">
        <v>107.51349999999999</v>
      </c>
      <c r="C23" s="770"/>
      <c r="D23" s="771"/>
      <c r="E23" s="771"/>
      <c r="F23" s="248">
        <f t="shared" si="0"/>
        <v>107.51349999999999</v>
      </c>
    </row>
    <row r="24" spans="1:6">
      <c r="A24" s="753"/>
      <c r="B24" s="771"/>
      <c r="C24" s="771"/>
      <c r="D24" s="771"/>
      <c r="E24" s="771"/>
      <c r="F24" s="248"/>
    </row>
    <row r="25" spans="1:6" ht="20.25" customHeight="1" thickBot="1">
      <c r="A25" s="516" t="s">
        <v>508</v>
      </c>
      <c r="B25" s="517">
        <f>SUM(B7:B24)</f>
        <v>55736.188769999993</v>
      </c>
      <c r="C25" s="517">
        <f>SUM(C7:C24)</f>
        <v>9965.4674000000014</v>
      </c>
      <c r="D25" s="517">
        <f>SUM(D7:D24)</f>
        <v>2272.2222000000002</v>
      </c>
      <c r="E25" s="517">
        <f>SUM(E7:E24)</f>
        <v>90.075000000000003</v>
      </c>
      <c r="F25" s="518">
        <f>SUM(B25:E25)</f>
        <v>68063.953370000003</v>
      </c>
    </row>
    <row r="27" spans="1:6" ht="13.5" thickBot="1"/>
    <row r="28" spans="1:6" ht="31.5" customHeight="1" thickBot="1">
      <c r="A28" s="745" t="s">
        <v>673</v>
      </c>
      <c r="B28" s="746" t="s">
        <v>627</v>
      </c>
      <c r="C28" s="746" t="s">
        <v>628</v>
      </c>
      <c r="D28" s="747" t="s">
        <v>626</v>
      </c>
      <c r="E28" s="746" t="s">
        <v>625</v>
      </c>
      <c r="F28" s="767" t="s">
        <v>629</v>
      </c>
    </row>
    <row r="29" spans="1:6" ht="22.5" customHeight="1">
      <c r="A29" s="749" t="s">
        <v>823</v>
      </c>
      <c r="B29" s="768">
        <v>1.837</v>
      </c>
      <c r="C29" s="769">
        <v>3.19</v>
      </c>
      <c r="D29" s="769"/>
      <c r="E29" s="768"/>
      <c r="F29" s="244">
        <f>SUM(B29:E29)</f>
        <v>5.0270000000000001</v>
      </c>
    </row>
    <row r="30" spans="1:6">
      <c r="A30" s="753" t="s">
        <v>498</v>
      </c>
      <c r="B30" s="770">
        <v>3</v>
      </c>
      <c r="C30" s="770"/>
      <c r="D30" s="770"/>
      <c r="E30" s="770"/>
      <c r="F30" s="248">
        <f t="shared" ref="F30:F83" si="1">SUM(B30:E30)</f>
        <v>3</v>
      </c>
    </row>
    <row r="31" spans="1:6">
      <c r="A31" s="753" t="s">
        <v>824</v>
      </c>
      <c r="B31" s="771">
        <v>8.1999999999999993</v>
      </c>
      <c r="C31" s="771"/>
      <c r="D31" s="771"/>
      <c r="E31" s="771"/>
      <c r="F31" s="248">
        <f t="shared" si="1"/>
        <v>8.1999999999999993</v>
      </c>
    </row>
    <row r="32" spans="1:6">
      <c r="A32" s="753" t="s">
        <v>825</v>
      </c>
      <c r="B32" s="771">
        <v>58.5</v>
      </c>
      <c r="C32" s="771"/>
      <c r="D32" s="771"/>
      <c r="E32" s="771"/>
      <c r="F32" s="248">
        <f t="shared" si="1"/>
        <v>58.5</v>
      </c>
    </row>
    <row r="33" spans="1:6">
      <c r="A33" s="753" t="s">
        <v>826</v>
      </c>
      <c r="B33" s="771">
        <v>5.09</v>
      </c>
      <c r="C33" s="771"/>
      <c r="D33" s="771"/>
      <c r="E33" s="770"/>
      <c r="F33" s="246">
        <f t="shared" si="1"/>
        <v>5.09</v>
      </c>
    </row>
    <row r="34" spans="1:6">
      <c r="A34" s="753" t="s">
        <v>827</v>
      </c>
      <c r="B34" s="771">
        <v>0.12</v>
      </c>
      <c r="C34" s="771"/>
      <c r="D34" s="771"/>
      <c r="E34" s="771"/>
      <c r="F34" s="248">
        <f t="shared" si="1"/>
        <v>0.12</v>
      </c>
    </row>
    <row r="35" spans="1:6">
      <c r="A35" s="753" t="s">
        <v>828</v>
      </c>
      <c r="B35" s="771">
        <v>3.2725499999999998</v>
      </c>
      <c r="C35" s="770"/>
      <c r="D35" s="771"/>
      <c r="E35" s="770"/>
      <c r="F35" s="246">
        <f t="shared" si="1"/>
        <v>3.2725499999999998</v>
      </c>
    </row>
    <row r="36" spans="1:6">
      <c r="A36" s="753" t="s">
        <v>566</v>
      </c>
      <c r="B36" s="771">
        <v>2.96</v>
      </c>
      <c r="C36" s="771"/>
      <c r="D36" s="771"/>
      <c r="E36" s="771"/>
      <c r="F36" s="248">
        <f t="shared" si="1"/>
        <v>2.96</v>
      </c>
    </row>
    <row r="37" spans="1:6">
      <c r="A37" s="753" t="s">
        <v>241</v>
      </c>
      <c r="B37" s="771">
        <v>11.991999999999999</v>
      </c>
      <c r="C37" s="770"/>
      <c r="D37" s="771"/>
      <c r="E37" s="771"/>
      <c r="F37" s="248">
        <f t="shared" si="1"/>
        <v>11.991999999999999</v>
      </c>
    </row>
    <row r="38" spans="1:6">
      <c r="A38" s="753" t="s">
        <v>688</v>
      </c>
      <c r="B38" s="771">
        <v>2780.37</v>
      </c>
      <c r="C38" s="771"/>
      <c r="D38" s="771"/>
      <c r="E38" s="771"/>
      <c r="F38" s="248">
        <f t="shared" si="1"/>
        <v>2780.37</v>
      </c>
    </row>
    <row r="39" spans="1:6">
      <c r="A39" s="753" t="s">
        <v>829</v>
      </c>
      <c r="B39" s="771"/>
      <c r="C39" s="771">
        <v>50</v>
      </c>
      <c r="D39" s="771"/>
      <c r="E39" s="771"/>
      <c r="F39" s="248">
        <f t="shared" si="1"/>
        <v>50</v>
      </c>
    </row>
    <row r="40" spans="1:6">
      <c r="A40" s="753" t="s">
        <v>1283</v>
      </c>
      <c r="B40" s="771">
        <v>1.0499999999999998</v>
      </c>
      <c r="C40" s="771"/>
      <c r="D40" s="771"/>
      <c r="E40" s="771"/>
      <c r="F40" s="248">
        <f t="shared" si="1"/>
        <v>1.0499999999999998</v>
      </c>
    </row>
    <row r="41" spans="1:6">
      <c r="A41" s="753" t="s">
        <v>687</v>
      </c>
      <c r="B41" s="771">
        <v>156.30000000000001</v>
      </c>
      <c r="C41" s="770">
        <v>411.94</v>
      </c>
      <c r="D41" s="771"/>
      <c r="E41" s="771"/>
      <c r="F41" s="248">
        <f t="shared" si="1"/>
        <v>568.24</v>
      </c>
    </row>
    <row r="42" spans="1:6">
      <c r="A42" s="753" t="s">
        <v>830</v>
      </c>
      <c r="B42" s="771">
        <v>71.599999999999994</v>
      </c>
      <c r="C42" s="770"/>
      <c r="D42" s="771"/>
      <c r="E42" s="771"/>
      <c r="F42" s="248">
        <f t="shared" si="1"/>
        <v>71.599999999999994</v>
      </c>
    </row>
    <row r="43" spans="1:6">
      <c r="A43" s="753" t="s">
        <v>831</v>
      </c>
      <c r="B43" s="771">
        <v>55.9</v>
      </c>
      <c r="C43" s="770"/>
      <c r="D43" s="771"/>
      <c r="E43" s="771"/>
      <c r="F43" s="248">
        <f t="shared" si="1"/>
        <v>55.9</v>
      </c>
    </row>
    <row r="44" spans="1:6">
      <c r="A44" s="753" t="s">
        <v>832</v>
      </c>
      <c r="B44" s="771">
        <v>24.872</v>
      </c>
      <c r="C44" s="770"/>
      <c r="D44" s="771"/>
      <c r="E44" s="771"/>
      <c r="F44" s="248">
        <f t="shared" si="1"/>
        <v>24.872</v>
      </c>
    </row>
    <row r="45" spans="1:6">
      <c r="A45" s="753" t="s">
        <v>833</v>
      </c>
      <c r="B45" s="771">
        <v>1055</v>
      </c>
      <c r="C45" s="770"/>
      <c r="D45" s="771"/>
      <c r="E45" s="771"/>
      <c r="F45" s="248">
        <f t="shared" si="1"/>
        <v>1055</v>
      </c>
    </row>
    <row r="46" spans="1:6">
      <c r="A46" s="753" t="s">
        <v>834</v>
      </c>
      <c r="B46" s="771">
        <v>321</v>
      </c>
      <c r="C46" s="771"/>
      <c r="D46" s="771">
        <v>253.25</v>
      </c>
      <c r="E46" s="771"/>
      <c r="F46" s="248">
        <f t="shared" si="1"/>
        <v>574.25</v>
      </c>
    </row>
    <row r="47" spans="1:6">
      <c r="A47" s="753" t="s">
        <v>568</v>
      </c>
      <c r="B47" s="771"/>
      <c r="C47" s="771"/>
      <c r="D47" s="771">
        <v>1618</v>
      </c>
      <c r="E47" s="771"/>
      <c r="F47" s="248">
        <f t="shared" si="1"/>
        <v>1618</v>
      </c>
    </row>
    <row r="48" spans="1:6">
      <c r="A48" s="176" t="s">
        <v>836</v>
      </c>
      <c r="B48" s="251">
        <v>33.754799999999996</v>
      </c>
      <c r="C48" s="251"/>
      <c r="D48" s="251"/>
      <c r="E48" s="251"/>
      <c r="F48" s="248">
        <f t="shared" si="1"/>
        <v>33.754799999999996</v>
      </c>
    </row>
    <row r="49" spans="1:6">
      <c r="A49" s="176" t="s">
        <v>837</v>
      </c>
      <c r="B49" s="251">
        <v>25.094999999999999</v>
      </c>
      <c r="C49" s="251"/>
      <c r="D49" s="251"/>
      <c r="E49" s="251"/>
      <c r="F49" s="248">
        <f t="shared" si="1"/>
        <v>25.094999999999999</v>
      </c>
    </row>
    <row r="50" spans="1:6">
      <c r="A50" s="176" t="s">
        <v>838</v>
      </c>
      <c r="B50" s="251">
        <v>36.85</v>
      </c>
      <c r="C50" s="251"/>
      <c r="D50" s="251"/>
      <c r="E50" s="251"/>
      <c r="F50" s="248">
        <f t="shared" si="1"/>
        <v>36.85</v>
      </c>
    </row>
    <row r="51" spans="1:6">
      <c r="A51" s="176" t="s">
        <v>839</v>
      </c>
      <c r="B51" s="251">
        <v>19.919999999999998</v>
      </c>
      <c r="C51" s="251"/>
      <c r="D51" s="251"/>
      <c r="E51" s="251"/>
      <c r="F51" s="248">
        <f t="shared" si="1"/>
        <v>19.919999999999998</v>
      </c>
    </row>
    <row r="52" spans="1:6">
      <c r="A52" s="176" t="s">
        <v>240</v>
      </c>
      <c r="B52" s="251">
        <v>3.29</v>
      </c>
      <c r="C52" s="251"/>
      <c r="D52" s="251"/>
      <c r="E52" s="251"/>
      <c r="F52" s="248">
        <f t="shared" si="1"/>
        <v>3.29</v>
      </c>
    </row>
    <row r="53" spans="1:6">
      <c r="A53" s="176" t="s">
        <v>252</v>
      </c>
      <c r="B53" s="251">
        <v>1.6119999999999999</v>
      </c>
      <c r="C53" s="251"/>
      <c r="D53" s="251"/>
      <c r="E53" s="251"/>
      <c r="F53" s="248">
        <f t="shared" si="1"/>
        <v>1.6119999999999999</v>
      </c>
    </row>
    <row r="54" spans="1:6">
      <c r="A54" s="176" t="s">
        <v>680</v>
      </c>
      <c r="B54" s="251">
        <v>28.280999999999999</v>
      </c>
      <c r="C54" s="251">
        <v>0.7854000000000001</v>
      </c>
      <c r="D54" s="251"/>
      <c r="E54" s="251"/>
      <c r="F54" s="248">
        <f t="shared" si="1"/>
        <v>29.066399999999998</v>
      </c>
    </row>
    <row r="55" spans="1:6">
      <c r="A55" s="176" t="s">
        <v>676</v>
      </c>
      <c r="B55" s="251">
        <v>95.619500000000002</v>
      </c>
      <c r="C55" s="251">
        <v>37.106999999999999</v>
      </c>
      <c r="D55" s="251"/>
      <c r="E55" s="251"/>
      <c r="F55" s="248">
        <f t="shared" si="1"/>
        <v>132.72649999999999</v>
      </c>
    </row>
    <row r="56" spans="1:6">
      <c r="A56" s="176" t="s">
        <v>677</v>
      </c>
      <c r="B56" s="251">
        <v>313.60150000000004</v>
      </c>
      <c r="C56" s="251">
        <v>66.504999999999995</v>
      </c>
      <c r="D56" s="251">
        <v>4.3428000000000004</v>
      </c>
      <c r="E56" s="251"/>
      <c r="F56" s="248">
        <f t="shared" si="1"/>
        <v>384.44930000000005</v>
      </c>
    </row>
    <row r="57" spans="1:6">
      <c r="A57" s="176" t="s">
        <v>679</v>
      </c>
      <c r="B57" s="251">
        <v>223.23</v>
      </c>
      <c r="C57" s="251">
        <v>1336.71</v>
      </c>
      <c r="D57" s="251"/>
      <c r="E57" s="251"/>
      <c r="F57" s="248">
        <f t="shared" si="1"/>
        <v>1559.94</v>
      </c>
    </row>
    <row r="58" spans="1:6">
      <c r="A58" s="176" t="s">
        <v>681</v>
      </c>
      <c r="B58" s="251">
        <v>1.7849999999999999</v>
      </c>
      <c r="C58" s="251">
        <v>35.504999999999995</v>
      </c>
      <c r="D58" s="251">
        <v>250.215</v>
      </c>
      <c r="E58" s="251">
        <v>90.075000000000003</v>
      </c>
      <c r="F58" s="248">
        <f t="shared" si="1"/>
        <v>377.58</v>
      </c>
    </row>
    <row r="59" spans="1:6">
      <c r="A59" s="176" t="s">
        <v>675</v>
      </c>
      <c r="B59" s="251">
        <v>98.644999999999996</v>
      </c>
      <c r="C59" s="251">
        <v>2.7250000000000001</v>
      </c>
      <c r="D59" s="251">
        <v>124.98</v>
      </c>
      <c r="E59" s="251"/>
      <c r="F59" s="248">
        <f t="shared" si="1"/>
        <v>226.35</v>
      </c>
    </row>
    <row r="60" spans="1:6">
      <c r="A60" s="176" t="s">
        <v>682</v>
      </c>
      <c r="B60" s="251">
        <v>5.1209999999999996</v>
      </c>
      <c r="C60" s="251"/>
      <c r="D60" s="251">
        <v>21.434399999999997</v>
      </c>
      <c r="E60" s="251"/>
      <c r="F60" s="248">
        <f t="shared" si="1"/>
        <v>26.555399999999995</v>
      </c>
    </row>
    <row r="61" spans="1:6">
      <c r="A61" s="176" t="s">
        <v>1284</v>
      </c>
      <c r="B61" s="251">
        <v>3</v>
      </c>
      <c r="C61" s="251"/>
      <c r="D61" s="251"/>
      <c r="E61" s="251"/>
      <c r="F61" s="248">
        <f t="shared" si="1"/>
        <v>3</v>
      </c>
    </row>
    <row r="62" spans="1:6">
      <c r="A62" s="176" t="s">
        <v>1285</v>
      </c>
      <c r="B62" s="251">
        <v>1.8</v>
      </c>
      <c r="C62" s="251"/>
      <c r="D62" s="251"/>
      <c r="E62" s="251"/>
      <c r="F62" s="248">
        <f t="shared" si="1"/>
        <v>1.8</v>
      </c>
    </row>
    <row r="63" spans="1:6">
      <c r="A63" s="176" t="s">
        <v>1038</v>
      </c>
      <c r="B63" s="251">
        <v>5</v>
      </c>
      <c r="C63" s="251"/>
      <c r="D63" s="251"/>
      <c r="E63" s="251"/>
      <c r="F63" s="248">
        <f t="shared" si="1"/>
        <v>5</v>
      </c>
    </row>
    <row r="64" spans="1:6">
      <c r="A64" s="176" t="s">
        <v>1030</v>
      </c>
      <c r="B64" s="251">
        <v>7.3</v>
      </c>
      <c r="C64" s="251"/>
      <c r="D64" s="251"/>
      <c r="E64" s="251"/>
      <c r="F64" s="248">
        <f t="shared" si="1"/>
        <v>7.3</v>
      </c>
    </row>
    <row r="65" spans="1:6">
      <c r="A65" s="176" t="s">
        <v>840</v>
      </c>
      <c r="B65" s="251">
        <v>185.34</v>
      </c>
      <c r="C65" s="251"/>
      <c r="D65" s="251"/>
      <c r="E65" s="251"/>
      <c r="F65" s="248">
        <f t="shared" si="1"/>
        <v>185.34</v>
      </c>
    </row>
    <row r="66" spans="1:6">
      <c r="A66" s="176" t="s">
        <v>841</v>
      </c>
      <c r="B66" s="251">
        <v>3.2199999999999999E-2</v>
      </c>
      <c r="C66" s="251"/>
      <c r="D66" s="251"/>
      <c r="E66" s="251"/>
      <c r="F66" s="248">
        <f t="shared" si="1"/>
        <v>3.2199999999999999E-2</v>
      </c>
    </row>
    <row r="67" spans="1:6">
      <c r="A67" s="176" t="s">
        <v>571</v>
      </c>
      <c r="B67" s="251">
        <v>1</v>
      </c>
      <c r="C67" s="251"/>
      <c r="D67" s="251"/>
      <c r="E67" s="251"/>
      <c r="F67" s="248">
        <f t="shared" si="1"/>
        <v>1</v>
      </c>
    </row>
    <row r="68" spans="1:6">
      <c r="A68" s="176" t="s">
        <v>842</v>
      </c>
      <c r="B68" s="251">
        <v>845.9</v>
      </c>
      <c r="C68" s="251"/>
      <c r="D68" s="251"/>
      <c r="E68" s="251"/>
      <c r="F68" s="248">
        <f t="shared" si="1"/>
        <v>845.9</v>
      </c>
    </row>
    <row r="69" spans="1:6">
      <c r="A69" s="176" t="s">
        <v>251</v>
      </c>
      <c r="B69" s="251">
        <v>3108.2999999999997</v>
      </c>
      <c r="C69" s="251"/>
      <c r="D69" s="251"/>
      <c r="E69" s="251"/>
      <c r="F69" s="248">
        <f t="shared" si="1"/>
        <v>3108.2999999999997</v>
      </c>
    </row>
    <row r="70" spans="1:6">
      <c r="A70" s="176" t="s">
        <v>1037</v>
      </c>
      <c r="B70" s="251">
        <v>28868</v>
      </c>
      <c r="C70" s="251"/>
      <c r="D70" s="251"/>
      <c r="E70" s="251"/>
      <c r="F70" s="248">
        <f t="shared" si="1"/>
        <v>28868</v>
      </c>
    </row>
    <row r="71" spans="1:6">
      <c r="A71" s="176" t="s">
        <v>843</v>
      </c>
      <c r="B71" s="251">
        <v>90</v>
      </c>
      <c r="C71" s="251">
        <v>40</v>
      </c>
      <c r="D71" s="251"/>
      <c r="E71" s="251"/>
      <c r="F71" s="248">
        <f t="shared" si="1"/>
        <v>130</v>
      </c>
    </row>
    <row r="72" spans="1:6">
      <c r="A72" s="176" t="s">
        <v>844</v>
      </c>
      <c r="B72" s="251">
        <v>159.05000000000001</v>
      </c>
      <c r="C72" s="251"/>
      <c r="D72" s="251"/>
      <c r="E72" s="251"/>
      <c r="F72" s="248">
        <f t="shared" si="1"/>
        <v>159.05000000000001</v>
      </c>
    </row>
    <row r="73" spans="1:6">
      <c r="A73" s="176" t="s">
        <v>1031</v>
      </c>
      <c r="B73" s="251">
        <v>4606</v>
      </c>
      <c r="C73" s="251"/>
      <c r="D73" s="251"/>
      <c r="E73" s="251"/>
      <c r="F73" s="248">
        <f t="shared" si="1"/>
        <v>4606</v>
      </c>
    </row>
    <row r="74" spans="1:6">
      <c r="A74" s="176" t="s">
        <v>1034</v>
      </c>
      <c r="B74" s="251">
        <v>661</v>
      </c>
      <c r="C74" s="251">
        <v>396</v>
      </c>
      <c r="D74" s="251"/>
      <c r="E74" s="251"/>
      <c r="F74" s="248">
        <f t="shared" si="1"/>
        <v>1057</v>
      </c>
    </row>
    <row r="75" spans="1:6">
      <c r="A75" s="176" t="s">
        <v>845</v>
      </c>
      <c r="B75" s="251"/>
      <c r="C75" s="251">
        <v>344</v>
      </c>
      <c r="D75" s="251"/>
      <c r="E75" s="251"/>
      <c r="F75" s="248">
        <f t="shared" si="1"/>
        <v>344</v>
      </c>
    </row>
    <row r="76" spans="1:6">
      <c r="A76" s="176" t="s">
        <v>1032</v>
      </c>
      <c r="B76" s="251">
        <v>11684.900000000001</v>
      </c>
      <c r="C76" s="251">
        <v>7241</v>
      </c>
      <c r="D76" s="251"/>
      <c r="E76" s="251"/>
      <c r="F76" s="248">
        <f t="shared" si="1"/>
        <v>18925.900000000001</v>
      </c>
    </row>
    <row r="77" spans="1:6">
      <c r="A77" s="176" t="s">
        <v>846</v>
      </c>
      <c r="B77" s="251">
        <v>3.8204000000000002</v>
      </c>
      <c r="C77" s="251"/>
      <c r="D77" s="251"/>
      <c r="E77" s="251"/>
      <c r="F77" s="248">
        <f t="shared" si="1"/>
        <v>3.8204000000000002</v>
      </c>
    </row>
    <row r="78" spans="1:6">
      <c r="A78" s="176" t="s">
        <v>847</v>
      </c>
      <c r="B78" s="251">
        <v>39.841320000000003</v>
      </c>
      <c r="C78" s="251"/>
      <c r="D78" s="251"/>
      <c r="E78" s="251"/>
      <c r="F78" s="248">
        <f t="shared" si="1"/>
        <v>39.841320000000003</v>
      </c>
    </row>
    <row r="79" spans="1:6">
      <c r="A79" s="176" t="s">
        <v>500</v>
      </c>
      <c r="B79" s="251">
        <v>0.27650000000000002</v>
      </c>
      <c r="C79" s="251"/>
      <c r="D79" s="251"/>
      <c r="E79" s="251"/>
      <c r="F79" s="248">
        <f t="shared" si="1"/>
        <v>0.27650000000000002</v>
      </c>
    </row>
    <row r="80" spans="1:6">
      <c r="A80" s="176" t="s">
        <v>572</v>
      </c>
      <c r="B80" s="251">
        <v>3.28</v>
      </c>
      <c r="C80" s="251"/>
      <c r="D80" s="251"/>
      <c r="E80" s="251"/>
      <c r="F80" s="248">
        <f t="shared" si="1"/>
        <v>3.28</v>
      </c>
    </row>
    <row r="81" spans="1:6">
      <c r="A81" s="176" t="s">
        <v>848</v>
      </c>
      <c r="B81" s="251">
        <v>7.23</v>
      </c>
      <c r="C81" s="251"/>
      <c r="D81" s="251"/>
      <c r="E81" s="251"/>
      <c r="F81" s="248">
        <f t="shared" si="1"/>
        <v>7.23</v>
      </c>
    </row>
    <row r="82" spans="1:6">
      <c r="A82" s="176" t="s">
        <v>1196</v>
      </c>
      <c r="B82" s="251">
        <v>2.15</v>
      </c>
      <c r="C82" s="251"/>
      <c r="D82" s="251"/>
      <c r="E82" s="251"/>
      <c r="F82" s="248">
        <f t="shared" si="1"/>
        <v>2.15</v>
      </c>
    </row>
    <row r="83" spans="1:6" ht="12.75" customHeight="1">
      <c r="A83" s="176" t="s">
        <v>850</v>
      </c>
      <c r="B83" s="251">
        <v>5.0999999999999996</v>
      </c>
      <c r="C83" s="251"/>
      <c r="D83" s="251"/>
      <c r="E83" s="251"/>
      <c r="F83" s="248">
        <f t="shared" si="1"/>
        <v>5.0999999999999996</v>
      </c>
    </row>
    <row r="84" spans="1:6" ht="13.5" thickBot="1">
      <c r="A84" s="429" t="s">
        <v>629</v>
      </c>
      <c r="B84" s="519">
        <f>SUM(B29:B83)</f>
        <v>55736.188770000001</v>
      </c>
      <c r="C84" s="519">
        <f>SUM(C29:C83)</f>
        <v>9965.4673999999995</v>
      </c>
      <c r="D84" s="519">
        <f>SUM(D29:D83)</f>
        <v>2272.2222000000002</v>
      </c>
      <c r="E84" s="519">
        <f>SUM(E29:E83)</f>
        <v>90.075000000000003</v>
      </c>
      <c r="F84" s="439">
        <f>SUM(F29:F83)</f>
        <v>68063.953370000017</v>
      </c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Hoja101">
    <tabColor rgb="FFFF0000"/>
    <pageSetUpPr fitToPage="1"/>
  </sheetPr>
  <dimension ref="A1:N32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5.28515625" style="598" customWidth="1"/>
    <col min="2" max="14" width="9.5703125" style="598" customWidth="1"/>
    <col min="15" max="16384" width="11.42578125" style="598"/>
  </cols>
  <sheetData>
    <row r="1" spans="1:14" ht="18">
      <c r="A1" s="1150" t="s">
        <v>312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</row>
    <row r="3" spans="1:14" ht="15">
      <c r="A3" s="1159" t="s">
        <v>1191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</row>
    <row r="4" spans="1:14" ht="13.5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36" customHeight="1">
      <c r="A5" s="1152" t="s">
        <v>673</v>
      </c>
      <c r="B5" s="1154" t="s">
        <v>350</v>
      </c>
      <c r="C5" s="1077"/>
      <c r="D5" s="1077"/>
      <c r="E5" s="1077"/>
      <c r="F5" s="1155"/>
      <c r="G5" s="1154" t="s">
        <v>351</v>
      </c>
      <c r="H5" s="1077"/>
      <c r="I5" s="1077"/>
      <c r="J5" s="1077"/>
      <c r="K5" s="1077"/>
      <c r="L5" s="1077"/>
      <c r="M5" s="1077"/>
      <c r="N5" s="1077"/>
    </row>
    <row r="6" spans="1:14" ht="23.25" customHeight="1" thickBot="1">
      <c r="A6" s="1153"/>
      <c r="B6" s="206">
        <v>0</v>
      </c>
      <c r="C6" s="206">
        <v>1</v>
      </c>
      <c r="D6" s="206">
        <v>2</v>
      </c>
      <c r="E6" s="206">
        <v>3</v>
      </c>
      <c r="F6" s="206">
        <v>4</v>
      </c>
      <c r="G6" s="206">
        <v>0</v>
      </c>
      <c r="H6" s="206">
        <v>1</v>
      </c>
      <c r="I6" s="206">
        <v>2</v>
      </c>
      <c r="J6" s="206">
        <v>3</v>
      </c>
      <c r="K6" s="206">
        <v>4</v>
      </c>
      <c r="L6" s="206" t="s">
        <v>352</v>
      </c>
      <c r="M6" s="206" t="s">
        <v>353</v>
      </c>
      <c r="N6" s="601" t="s">
        <v>354</v>
      </c>
    </row>
    <row r="7" spans="1:14" ht="18.75" customHeight="1">
      <c r="A7" s="185" t="s">
        <v>680</v>
      </c>
      <c r="B7" s="77">
        <v>59</v>
      </c>
      <c r="C7" s="77">
        <v>1763</v>
      </c>
      <c r="D7" s="77">
        <v>253</v>
      </c>
      <c r="E7" s="77">
        <v>16</v>
      </c>
      <c r="F7" s="77">
        <v>7</v>
      </c>
      <c r="G7" s="164">
        <v>2.8122020972354624</v>
      </c>
      <c r="H7" s="164">
        <v>84.032411820781689</v>
      </c>
      <c r="I7" s="164">
        <v>12.059103908484271</v>
      </c>
      <c r="J7" s="164">
        <v>0.76263107721639656</v>
      </c>
      <c r="K7" s="164">
        <v>0.33365109628217349</v>
      </c>
      <c r="L7" s="164">
        <v>86.844613918017146</v>
      </c>
      <c r="M7" s="164">
        <v>12.821734985700667</v>
      </c>
      <c r="N7" s="165">
        <v>13.15538608198284</v>
      </c>
    </row>
    <row r="8" spans="1:14" ht="18.75" customHeight="1">
      <c r="A8" s="186" t="s">
        <v>676</v>
      </c>
      <c r="B8" s="79">
        <v>431</v>
      </c>
      <c r="C8" s="79">
        <v>652</v>
      </c>
      <c r="D8" s="79">
        <v>66</v>
      </c>
      <c r="E8" s="79">
        <v>12</v>
      </c>
      <c r="F8" s="79">
        <v>6</v>
      </c>
      <c r="G8" s="166">
        <v>36.932305055698372</v>
      </c>
      <c r="H8" s="166">
        <v>55.869751499571549</v>
      </c>
      <c r="I8" s="166">
        <v>5.6555269922879177</v>
      </c>
      <c r="J8" s="166">
        <v>1.0282776349614395</v>
      </c>
      <c r="K8" s="166">
        <v>0.51413881748071977</v>
      </c>
      <c r="L8" s="166">
        <v>92.802056555269928</v>
      </c>
      <c r="M8" s="166">
        <v>6.6838046272493568</v>
      </c>
      <c r="N8" s="167">
        <v>7.1979434447300763</v>
      </c>
    </row>
    <row r="9" spans="1:14" ht="18.75" customHeight="1">
      <c r="A9" s="186" t="s">
        <v>677</v>
      </c>
      <c r="B9" s="79">
        <v>434</v>
      </c>
      <c r="C9" s="79">
        <v>795</v>
      </c>
      <c r="D9" s="79">
        <v>89</v>
      </c>
      <c r="E9" s="79">
        <v>9</v>
      </c>
      <c r="F9" s="79">
        <v>62</v>
      </c>
      <c r="G9" s="166">
        <v>31.245500359971203</v>
      </c>
      <c r="H9" s="166">
        <v>57.235421166306701</v>
      </c>
      <c r="I9" s="166">
        <v>6.407487401007919</v>
      </c>
      <c r="J9" s="166">
        <v>0.64794816414686829</v>
      </c>
      <c r="K9" s="166">
        <v>4.4636429085673148</v>
      </c>
      <c r="L9" s="166">
        <v>88.480921526277911</v>
      </c>
      <c r="M9" s="166">
        <v>7.0554355651547871</v>
      </c>
      <c r="N9" s="167">
        <v>11.519078473722102</v>
      </c>
    </row>
    <row r="10" spans="1:14" ht="18.75" customHeight="1">
      <c r="A10" s="186" t="s">
        <v>355</v>
      </c>
      <c r="B10" s="79">
        <v>109</v>
      </c>
      <c r="C10" s="79">
        <v>259</v>
      </c>
      <c r="D10" s="79">
        <v>53</v>
      </c>
      <c r="E10" s="79">
        <v>4</v>
      </c>
      <c r="F10" s="79">
        <v>10</v>
      </c>
      <c r="G10" s="166">
        <v>25.057471264367813</v>
      </c>
      <c r="H10" s="166">
        <v>59.540229885057471</v>
      </c>
      <c r="I10" s="166">
        <v>12.183908045977011</v>
      </c>
      <c r="J10" s="166">
        <v>0.91954022988505746</v>
      </c>
      <c r="K10" s="166">
        <v>2.2988505747126435</v>
      </c>
      <c r="L10" s="166">
        <v>84.597701149425291</v>
      </c>
      <c r="M10" s="166">
        <v>13.103448275862069</v>
      </c>
      <c r="N10" s="167">
        <v>15.402298850574713</v>
      </c>
    </row>
    <row r="11" spans="1:14" ht="18.75" customHeight="1">
      <c r="A11" s="186" t="s">
        <v>356</v>
      </c>
      <c r="B11" s="79">
        <v>510</v>
      </c>
      <c r="C11" s="79">
        <v>630</v>
      </c>
      <c r="D11" s="79">
        <v>57</v>
      </c>
      <c r="E11" s="79">
        <v>12</v>
      </c>
      <c r="F11" s="79">
        <v>10</v>
      </c>
      <c r="G11" s="166">
        <v>41.837571780147663</v>
      </c>
      <c r="H11" s="166">
        <v>51.681706316652999</v>
      </c>
      <c r="I11" s="166">
        <v>4.6759639048400334</v>
      </c>
      <c r="J11" s="166">
        <v>0.98441345365053323</v>
      </c>
      <c r="K11" s="166">
        <v>0.82034454470877771</v>
      </c>
      <c r="L11" s="166">
        <v>93.519278096800662</v>
      </c>
      <c r="M11" s="166">
        <v>5.6603773584905666</v>
      </c>
      <c r="N11" s="167">
        <v>6.4807219031993446</v>
      </c>
    </row>
    <row r="12" spans="1:14" ht="18.75" customHeight="1">
      <c r="A12" s="92" t="s">
        <v>1144</v>
      </c>
      <c r="B12" s="79">
        <v>379</v>
      </c>
      <c r="C12" s="79">
        <v>551</v>
      </c>
      <c r="D12" s="79">
        <v>137</v>
      </c>
      <c r="E12" s="79">
        <v>34</v>
      </c>
      <c r="F12" s="79">
        <v>4</v>
      </c>
      <c r="G12" s="166">
        <v>34.298642533936651</v>
      </c>
      <c r="H12" s="166">
        <v>49.864253393665159</v>
      </c>
      <c r="I12" s="166">
        <v>12.398190045248869</v>
      </c>
      <c r="J12" s="166">
        <v>3.0769230769230771</v>
      </c>
      <c r="K12" s="166">
        <v>0.36199095022624433</v>
      </c>
      <c r="L12" s="166">
        <v>84.162895927601809</v>
      </c>
      <c r="M12" s="166">
        <v>15.475113122171946</v>
      </c>
      <c r="N12" s="167">
        <v>15.837104072398191</v>
      </c>
    </row>
    <row r="13" spans="1:14" ht="18.75" customHeight="1">
      <c r="A13" s="93" t="s">
        <v>357</v>
      </c>
      <c r="B13" s="85">
        <v>1922</v>
      </c>
      <c r="C13" s="85">
        <v>4650</v>
      </c>
      <c r="D13" s="85">
        <v>655</v>
      </c>
      <c r="E13" s="85">
        <v>87</v>
      </c>
      <c r="F13" s="85">
        <v>99</v>
      </c>
      <c r="G13" s="182">
        <v>25.92742479428032</v>
      </c>
      <c r="H13" s="182">
        <v>62.727640631323354</v>
      </c>
      <c r="I13" s="182">
        <v>8.8358289491433961</v>
      </c>
      <c r="J13" s="182">
        <v>1.1736139214892756</v>
      </c>
      <c r="K13" s="182">
        <v>1.3354917037636584</v>
      </c>
      <c r="L13" s="182">
        <v>88.655065425603681</v>
      </c>
      <c r="M13" s="182">
        <v>10.009442870632672</v>
      </c>
      <c r="N13" s="173">
        <v>11.34493457439633</v>
      </c>
    </row>
    <row r="14" spans="1:14" ht="18.75" customHeight="1">
      <c r="A14" s="93"/>
      <c r="B14" s="79"/>
      <c r="C14" s="79"/>
      <c r="D14" s="79"/>
      <c r="E14" s="79"/>
      <c r="F14" s="79"/>
      <c r="G14" s="166"/>
      <c r="H14" s="166"/>
      <c r="I14" s="166"/>
      <c r="J14" s="166"/>
      <c r="K14" s="166"/>
      <c r="L14" s="166"/>
      <c r="M14" s="166"/>
      <c r="N14" s="167"/>
    </row>
    <row r="15" spans="1:14" ht="18.75" customHeight="1">
      <c r="A15" s="186" t="s">
        <v>358</v>
      </c>
      <c r="B15" s="79">
        <v>223</v>
      </c>
      <c r="C15" s="79">
        <v>319</v>
      </c>
      <c r="D15" s="79">
        <v>166</v>
      </c>
      <c r="E15" s="79">
        <v>67</v>
      </c>
      <c r="F15" s="79">
        <v>43</v>
      </c>
      <c r="G15" s="166">
        <v>27.26161369193154</v>
      </c>
      <c r="H15" s="166">
        <v>38.997555012224936</v>
      </c>
      <c r="I15" s="166">
        <v>20.293398533007334</v>
      </c>
      <c r="J15" s="166">
        <v>8.1907090464547672</v>
      </c>
      <c r="K15" s="166">
        <v>5.2567237163814182</v>
      </c>
      <c r="L15" s="166">
        <v>66.25916870415648</v>
      </c>
      <c r="M15" s="166">
        <v>28.484107579462101</v>
      </c>
      <c r="N15" s="167">
        <v>33.74083129584352</v>
      </c>
    </row>
    <row r="16" spans="1:14" ht="18.75" customHeight="1">
      <c r="A16" s="186" t="s">
        <v>359</v>
      </c>
      <c r="B16" s="79">
        <v>192</v>
      </c>
      <c r="C16" s="79">
        <v>153</v>
      </c>
      <c r="D16" s="79">
        <v>34</v>
      </c>
      <c r="E16" s="79">
        <v>0</v>
      </c>
      <c r="F16" s="79">
        <v>3</v>
      </c>
      <c r="G16" s="166">
        <v>50.261780104712038</v>
      </c>
      <c r="H16" s="166">
        <v>40.052356020942412</v>
      </c>
      <c r="I16" s="166">
        <v>8.9005235602094235</v>
      </c>
      <c r="J16" s="166">
        <v>0</v>
      </c>
      <c r="K16" s="166">
        <v>0.78534031413612559</v>
      </c>
      <c r="L16" s="166">
        <v>90.314136125654443</v>
      </c>
      <c r="M16" s="166">
        <v>8.9005235602094235</v>
      </c>
      <c r="N16" s="167">
        <v>9.6858638743455483</v>
      </c>
    </row>
    <row r="17" spans="1:14" ht="18.75" customHeight="1">
      <c r="A17" s="186" t="s">
        <v>1037</v>
      </c>
      <c r="B17" s="79">
        <v>227</v>
      </c>
      <c r="C17" s="79">
        <v>2406</v>
      </c>
      <c r="D17" s="79">
        <v>529</v>
      </c>
      <c r="E17" s="79">
        <v>61</v>
      </c>
      <c r="F17" s="79">
        <v>36</v>
      </c>
      <c r="G17" s="166">
        <v>6.9653267873580855</v>
      </c>
      <c r="H17" s="166">
        <v>73.826327094200678</v>
      </c>
      <c r="I17" s="166">
        <v>16.2319729978521</v>
      </c>
      <c r="J17" s="166">
        <v>1.8717397974838907</v>
      </c>
      <c r="K17" s="166">
        <v>1.104633323105247</v>
      </c>
      <c r="L17" s="166">
        <v>80.791653881558759</v>
      </c>
      <c r="M17" s="166">
        <v>18.103712795335991</v>
      </c>
      <c r="N17" s="167">
        <v>19.208346118441238</v>
      </c>
    </row>
    <row r="18" spans="1:14" ht="18.75" customHeight="1">
      <c r="A18" s="186" t="s">
        <v>1031</v>
      </c>
      <c r="B18" s="79">
        <v>185</v>
      </c>
      <c r="C18" s="79">
        <v>572</v>
      </c>
      <c r="D18" s="79">
        <v>76</v>
      </c>
      <c r="E18" s="79">
        <v>18</v>
      </c>
      <c r="F18" s="79">
        <v>5</v>
      </c>
      <c r="G18" s="166">
        <v>21.61214953271028</v>
      </c>
      <c r="H18" s="166">
        <v>66.822429906542055</v>
      </c>
      <c r="I18" s="166">
        <v>8.8785046728971952</v>
      </c>
      <c r="J18" s="166">
        <v>2.1028037383177569</v>
      </c>
      <c r="K18" s="166">
        <v>0.58411214953271029</v>
      </c>
      <c r="L18" s="166">
        <v>88.434579439252332</v>
      </c>
      <c r="M18" s="166">
        <v>10.981308411214952</v>
      </c>
      <c r="N18" s="167">
        <v>11.565420560747663</v>
      </c>
    </row>
    <row r="19" spans="1:14" ht="18.75" customHeight="1">
      <c r="A19" s="186" t="s">
        <v>1032</v>
      </c>
      <c r="B19" s="79">
        <v>24</v>
      </c>
      <c r="C19" s="79">
        <v>281</v>
      </c>
      <c r="D19" s="79">
        <v>74</v>
      </c>
      <c r="E19" s="79">
        <v>8</v>
      </c>
      <c r="F19" s="79">
        <v>13</v>
      </c>
      <c r="G19" s="166">
        <v>6</v>
      </c>
      <c r="H19" s="166">
        <v>70.25</v>
      </c>
      <c r="I19" s="166">
        <v>18.5</v>
      </c>
      <c r="J19" s="166">
        <v>2</v>
      </c>
      <c r="K19" s="166">
        <v>3.25</v>
      </c>
      <c r="L19" s="166">
        <v>76.25</v>
      </c>
      <c r="M19" s="166">
        <v>20.5</v>
      </c>
      <c r="N19" s="167">
        <v>23.75</v>
      </c>
    </row>
    <row r="20" spans="1:14" ht="18.75" customHeight="1">
      <c r="A20" s="92" t="s">
        <v>1144</v>
      </c>
      <c r="B20" s="79">
        <v>455</v>
      </c>
      <c r="C20" s="79">
        <v>1057</v>
      </c>
      <c r="D20" s="79">
        <v>163</v>
      </c>
      <c r="E20" s="79">
        <v>31</v>
      </c>
      <c r="F20" s="79">
        <v>46</v>
      </c>
      <c r="G20" s="166">
        <v>25.970319634703198</v>
      </c>
      <c r="H20" s="166">
        <v>60.331050228310502</v>
      </c>
      <c r="I20" s="166">
        <v>9.3036529680365305</v>
      </c>
      <c r="J20" s="166">
        <v>1.7694063926940637</v>
      </c>
      <c r="K20" s="166">
        <v>2.6255707762557075</v>
      </c>
      <c r="L20" s="166">
        <v>86.301369863013704</v>
      </c>
      <c r="M20" s="166">
        <v>11.073059360730594</v>
      </c>
      <c r="N20" s="167">
        <v>13.698630136986303</v>
      </c>
    </row>
    <row r="21" spans="1:14" ht="18.75" customHeight="1">
      <c r="A21" s="93" t="s">
        <v>360</v>
      </c>
      <c r="B21" s="85">
        <v>1306</v>
      </c>
      <c r="C21" s="85">
        <v>4788</v>
      </c>
      <c r="D21" s="85">
        <v>1042</v>
      </c>
      <c r="E21" s="85">
        <v>185</v>
      </c>
      <c r="F21" s="85">
        <v>146</v>
      </c>
      <c r="G21" s="182">
        <v>17.49029061202625</v>
      </c>
      <c r="H21" s="182">
        <v>64.122137404580144</v>
      </c>
      <c r="I21" s="182">
        <v>13.954734163653409</v>
      </c>
      <c r="J21" s="182">
        <v>2.4775679657158163</v>
      </c>
      <c r="K21" s="182">
        <v>1.9552698540243738</v>
      </c>
      <c r="L21" s="182">
        <v>81.612428016606401</v>
      </c>
      <c r="M21" s="182">
        <v>16.432302129369226</v>
      </c>
      <c r="N21" s="173">
        <v>18.387571983393599</v>
      </c>
    </row>
    <row r="22" spans="1:14" ht="18.75" customHeight="1">
      <c r="A22" s="92"/>
      <c r="B22" s="79"/>
      <c r="C22" s="79"/>
      <c r="D22" s="79"/>
      <c r="E22" s="79"/>
      <c r="F22" s="79"/>
      <c r="G22" s="166"/>
      <c r="H22" s="166"/>
      <c r="I22" s="166"/>
      <c r="J22" s="166"/>
      <c r="K22" s="166"/>
      <c r="L22" s="166"/>
      <c r="M22" s="166"/>
      <c r="N22" s="167"/>
    </row>
    <row r="23" spans="1:14" ht="18.75" customHeight="1">
      <c r="A23" s="92" t="s">
        <v>361</v>
      </c>
      <c r="B23" s="79">
        <v>1821</v>
      </c>
      <c r="C23" s="79">
        <v>5595</v>
      </c>
      <c r="D23" s="79">
        <v>1187</v>
      </c>
      <c r="E23" s="79">
        <v>203</v>
      </c>
      <c r="F23" s="79">
        <v>179</v>
      </c>
      <c r="G23" s="166">
        <v>20.3</v>
      </c>
      <c r="H23" s="166">
        <v>62.3</v>
      </c>
      <c r="I23" s="166">
        <v>13.2</v>
      </c>
      <c r="J23" s="166">
        <v>2.2000000000000064</v>
      </c>
      <c r="K23" s="166">
        <v>2</v>
      </c>
      <c r="L23" s="166">
        <v>82.6</v>
      </c>
      <c r="M23" s="166">
        <v>15.400000000000006</v>
      </c>
      <c r="N23" s="167">
        <v>17.400000000000006</v>
      </c>
    </row>
    <row r="24" spans="1:14" ht="18.75" customHeight="1">
      <c r="A24" s="92" t="s">
        <v>362</v>
      </c>
      <c r="B24" s="79">
        <v>1407</v>
      </c>
      <c r="C24" s="79">
        <v>3843</v>
      </c>
      <c r="D24" s="79">
        <v>510</v>
      </c>
      <c r="E24" s="79">
        <v>69</v>
      </c>
      <c r="F24" s="79">
        <v>66</v>
      </c>
      <c r="G24" s="166">
        <v>23.9</v>
      </c>
      <c r="H24" s="166">
        <v>65.2</v>
      </c>
      <c r="I24" s="166">
        <v>8.6999999999999993</v>
      </c>
      <c r="J24" s="166">
        <v>1.0999999999999921</v>
      </c>
      <c r="K24" s="166">
        <v>1.1000000000000001</v>
      </c>
      <c r="L24" s="166">
        <v>89.1</v>
      </c>
      <c r="M24" s="166">
        <v>9.7999999999999918</v>
      </c>
      <c r="N24" s="167">
        <v>10.899999999999991</v>
      </c>
    </row>
    <row r="25" spans="1:14" ht="18.75" customHeight="1">
      <c r="A25" s="92"/>
      <c r="B25" s="79"/>
      <c r="C25" s="79"/>
      <c r="D25" s="79"/>
      <c r="E25" s="79"/>
      <c r="F25" s="79"/>
      <c r="G25" s="166"/>
      <c r="H25" s="166"/>
      <c r="I25" s="166"/>
      <c r="J25" s="166"/>
      <c r="K25" s="166"/>
      <c r="L25" s="166"/>
      <c r="M25" s="166"/>
      <c r="N25" s="167"/>
    </row>
    <row r="26" spans="1:14" ht="18.75" customHeight="1" thickBot="1">
      <c r="A26" s="252" t="s">
        <v>507</v>
      </c>
      <c r="B26" s="283">
        <v>3228</v>
      </c>
      <c r="C26" s="283">
        <v>9438</v>
      </c>
      <c r="D26" s="283">
        <v>1697</v>
      </c>
      <c r="E26" s="283">
        <v>272</v>
      </c>
      <c r="F26" s="283">
        <v>245</v>
      </c>
      <c r="G26" s="300">
        <v>21.693548387096776</v>
      </c>
      <c r="H26" s="300">
        <v>63.427419354838712</v>
      </c>
      <c r="I26" s="300">
        <v>11.404569892473118</v>
      </c>
      <c r="J26" s="300">
        <v>1.827956989247312</v>
      </c>
      <c r="K26" s="300">
        <v>1.646505376344086</v>
      </c>
      <c r="L26" s="301">
        <v>85.120967741935488</v>
      </c>
      <c r="M26" s="300">
        <v>13.23252688172043</v>
      </c>
      <c r="N26" s="302">
        <v>14.879032258064516</v>
      </c>
    </row>
    <row r="27" spans="1:14" ht="21.75" customHeight="1">
      <c r="A27" s="1296" t="s">
        <v>363</v>
      </c>
      <c r="B27" s="1296"/>
      <c r="C27" s="1296"/>
      <c r="D27" s="1296"/>
      <c r="E27" s="1296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1:14">
      <c r="A28" s="1304" t="s">
        <v>364</v>
      </c>
      <c r="B28" s="1304"/>
      <c r="C28" s="1304"/>
      <c r="D28" s="1304"/>
      <c r="G28" s="201"/>
    </row>
    <row r="29" spans="1:14">
      <c r="A29" s="1304" t="s">
        <v>365</v>
      </c>
      <c r="B29" s="1304"/>
      <c r="C29" s="1304"/>
      <c r="D29" s="1304"/>
    </row>
    <row r="30" spans="1:14">
      <c r="A30" s="1304" t="s">
        <v>366</v>
      </c>
      <c r="B30" s="1304"/>
      <c r="C30" s="1304"/>
      <c r="D30" s="1304"/>
    </row>
    <row r="31" spans="1:14">
      <c r="A31" s="1304" t="s">
        <v>367</v>
      </c>
      <c r="B31" s="1304"/>
      <c r="C31" s="1304"/>
      <c r="D31" s="1304"/>
    </row>
    <row r="32" spans="1:14">
      <c r="A32" s="1304" t="s">
        <v>368</v>
      </c>
      <c r="B32" s="1304"/>
      <c r="C32" s="1304"/>
      <c r="D32" s="1304"/>
    </row>
  </sheetData>
  <mergeCells count="11">
    <mergeCell ref="A28:D28"/>
    <mergeCell ref="A29:D29"/>
    <mergeCell ref="A30:D30"/>
    <mergeCell ref="A31:D31"/>
    <mergeCell ref="A32:D32"/>
    <mergeCell ref="A27:E27"/>
    <mergeCell ref="A1:N1"/>
    <mergeCell ref="A3:N3"/>
    <mergeCell ref="A5:A6"/>
    <mergeCell ref="B5:F5"/>
    <mergeCell ref="G5:N5"/>
  </mergeCells>
  <printOptions horizontalCentered="1"/>
  <pageMargins left="0.78740157480314965" right="0.78740157480314965" top="0.59055118110236227" bottom="0.98425196850393704" header="0" footer="0"/>
  <pageSetup paperSize="9" scale="81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Hoja102">
    <tabColor rgb="FFFF0000"/>
    <pageSetUpPr fitToPage="1"/>
  </sheetPr>
  <dimension ref="A1:M28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5.7109375" style="598" customWidth="1"/>
    <col min="2" max="11" width="12.5703125" style="598" customWidth="1"/>
    <col min="12" max="16384" width="11.42578125" style="598"/>
  </cols>
  <sheetData>
    <row r="1" spans="1:13" ht="18">
      <c r="A1" s="1150" t="s">
        <v>312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</row>
    <row r="3" spans="1:13" ht="15">
      <c r="A3" s="1129" t="s">
        <v>1192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</row>
    <row r="4" spans="1:13" ht="13.5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6"/>
      <c r="M4" s="6"/>
    </row>
    <row r="5" spans="1:13" s="624" customFormat="1" ht="21" customHeight="1">
      <c r="A5" s="1152" t="s">
        <v>673</v>
      </c>
      <c r="B5" s="1154" t="s">
        <v>372</v>
      </c>
      <c r="C5" s="1077"/>
      <c r="D5" s="1077"/>
      <c r="E5" s="1077"/>
      <c r="F5" s="1155"/>
      <c r="G5" s="1154" t="s">
        <v>373</v>
      </c>
      <c r="H5" s="1077"/>
      <c r="I5" s="1077"/>
      <c r="J5" s="1077"/>
      <c r="K5" s="1077"/>
      <c r="L5" s="623"/>
      <c r="M5" s="623"/>
    </row>
    <row r="6" spans="1:13" s="624" customFormat="1" ht="21.75" customHeight="1">
      <c r="A6" s="1166"/>
      <c r="B6" s="1268" t="s">
        <v>351</v>
      </c>
      <c r="C6" s="1270"/>
      <c r="D6" s="1270"/>
      <c r="E6" s="1270"/>
      <c r="F6" s="1270"/>
      <c r="G6" s="1270"/>
      <c r="H6" s="1270"/>
      <c r="I6" s="1270"/>
      <c r="J6" s="1270"/>
      <c r="K6" s="1270"/>
      <c r="L6" s="623"/>
      <c r="M6" s="623"/>
    </row>
    <row r="7" spans="1:13" s="624" customFormat="1" ht="20.25" customHeight="1" thickBot="1">
      <c r="A7" s="1153"/>
      <c r="B7" s="206">
        <v>0</v>
      </c>
      <c r="C7" s="206">
        <v>1</v>
      </c>
      <c r="D7" s="206">
        <v>2</v>
      </c>
      <c r="E7" s="206">
        <v>3</v>
      </c>
      <c r="F7" s="206">
        <v>4</v>
      </c>
      <c r="G7" s="206">
        <v>0</v>
      </c>
      <c r="H7" s="206">
        <v>1</v>
      </c>
      <c r="I7" s="206">
        <v>2</v>
      </c>
      <c r="J7" s="206">
        <v>3</v>
      </c>
      <c r="K7" s="601">
        <v>4</v>
      </c>
      <c r="L7" s="623"/>
      <c r="M7" s="623"/>
    </row>
    <row r="8" spans="1:13" ht="25.5" customHeight="1">
      <c r="A8" s="185" t="s">
        <v>680</v>
      </c>
      <c r="B8" s="164">
        <v>2.6</v>
      </c>
      <c r="C8" s="164">
        <v>81.900000000000006</v>
      </c>
      <c r="D8" s="164">
        <v>14.4</v>
      </c>
      <c r="E8" s="164">
        <v>0.7999999999999996</v>
      </c>
      <c r="F8" s="164">
        <v>0.3</v>
      </c>
      <c r="G8" s="164">
        <v>3.3</v>
      </c>
      <c r="H8" s="164">
        <v>88</v>
      </c>
      <c r="I8" s="164">
        <v>7.8</v>
      </c>
      <c r="J8" s="164">
        <v>0.500000000000003</v>
      </c>
      <c r="K8" s="165">
        <v>0.4</v>
      </c>
      <c r="L8" s="6"/>
      <c r="M8" s="6"/>
    </row>
    <row r="9" spans="1:13">
      <c r="A9" s="186" t="s">
        <v>676</v>
      </c>
      <c r="B9" s="166">
        <v>32.4</v>
      </c>
      <c r="C9" s="166">
        <v>59.7</v>
      </c>
      <c r="D9" s="166">
        <v>6.4</v>
      </c>
      <c r="E9" s="166">
        <v>0.69999999999999107</v>
      </c>
      <c r="F9" s="166">
        <v>0.8</v>
      </c>
      <c r="G9" s="166">
        <v>46.6</v>
      </c>
      <c r="H9" s="166">
        <v>47.7</v>
      </c>
      <c r="I9" s="166">
        <v>4</v>
      </c>
      <c r="J9" s="166">
        <v>1.6999999999999957</v>
      </c>
      <c r="K9" s="167">
        <v>0</v>
      </c>
      <c r="L9" s="6"/>
      <c r="M9" s="6"/>
    </row>
    <row r="10" spans="1:13">
      <c r="A10" s="186" t="s">
        <v>677</v>
      </c>
      <c r="B10" s="166">
        <v>33.4</v>
      </c>
      <c r="C10" s="166">
        <v>55</v>
      </c>
      <c r="D10" s="166">
        <v>7</v>
      </c>
      <c r="E10" s="166">
        <v>0.79999999999999449</v>
      </c>
      <c r="F10" s="166">
        <v>3.8</v>
      </c>
      <c r="G10" s="166">
        <v>26.1</v>
      </c>
      <c r="H10" s="166">
        <v>62.4</v>
      </c>
      <c r="I10" s="166">
        <v>5</v>
      </c>
      <c r="J10" s="166">
        <v>0.50000000000000711</v>
      </c>
      <c r="K10" s="167">
        <v>6</v>
      </c>
      <c r="L10" s="6"/>
      <c r="M10" s="6"/>
    </row>
    <row r="11" spans="1:13">
      <c r="A11" s="186" t="s">
        <v>355</v>
      </c>
      <c r="B11" s="166">
        <v>21.6</v>
      </c>
      <c r="C11" s="166">
        <v>60.8</v>
      </c>
      <c r="D11" s="166">
        <v>14</v>
      </c>
      <c r="E11" s="166">
        <v>1.0000000000000084</v>
      </c>
      <c r="F11" s="166">
        <v>2.6</v>
      </c>
      <c r="G11" s="166">
        <v>37.6</v>
      </c>
      <c r="H11" s="166">
        <v>54.8</v>
      </c>
      <c r="I11" s="166">
        <v>5.4</v>
      </c>
      <c r="J11" s="166">
        <v>1.100000000000001</v>
      </c>
      <c r="K11" s="167">
        <v>1.1000000000000001</v>
      </c>
      <c r="L11" s="6"/>
      <c r="M11" s="6"/>
    </row>
    <row r="12" spans="1:13">
      <c r="A12" s="186" t="s">
        <v>356</v>
      </c>
      <c r="B12" s="166">
        <v>38.5</v>
      </c>
      <c r="C12" s="166">
        <v>53.9</v>
      </c>
      <c r="D12" s="166">
        <v>5.3</v>
      </c>
      <c r="E12" s="166">
        <v>1.3000000000000016</v>
      </c>
      <c r="F12" s="166">
        <v>1</v>
      </c>
      <c r="G12" s="166">
        <v>48.5</v>
      </c>
      <c r="H12" s="166">
        <v>47.3</v>
      </c>
      <c r="I12" s="166">
        <v>3.4</v>
      </c>
      <c r="J12" s="166">
        <v>0.30000000000000293</v>
      </c>
      <c r="K12" s="167">
        <v>0.5</v>
      </c>
      <c r="L12" s="6"/>
      <c r="M12" s="6"/>
    </row>
    <row r="13" spans="1:13">
      <c r="A13" s="92" t="s">
        <v>1144</v>
      </c>
      <c r="B13" s="166">
        <v>28.3</v>
      </c>
      <c r="C13" s="166">
        <v>50.4</v>
      </c>
      <c r="D13" s="166">
        <v>16.5</v>
      </c>
      <c r="E13" s="166">
        <v>4.5000000000000044</v>
      </c>
      <c r="F13" s="166">
        <v>0.3</v>
      </c>
      <c r="G13" s="166">
        <v>44.3</v>
      </c>
      <c r="H13" s="166">
        <v>48.9</v>
      </c>
      <c r="I13" s="166">
        <v>5.6</v>
      </c>
      <c r="J13" s="166">
        <v>0.70000000000000462</v>
      </c>
      <c r="K13" s="167">
        <v>0.5</v>
      </c>
      <c r="L13" s="6"/>
      <c r="M13" s="6"/>
    </row>
    <row r="14" spans="1:13" ht="24.75" customHeight="1">
      <c r="A14" s="477" t="s">
        <v>357</v>
      </c>
      <c r="B14" s="300">
        <v>24.1</v>
      </c>
      <c r="C14" s="300">
        <v>62.7</v>
      </c>
      <c r="D14" s="300">
        <v>10.4</v>
      </c>
      <c r="E14" s="300">
        <v>1.5000000000000024</v>
      </c>
      <c r="F14" s="300">
        <v>1.3</v>
      </c>
      <c r="G14" s="300">
        <v>29.6</v>
      </c>
      <c r="H14" s="300">
        <v>62.8</v>
      </c>
      <c r="I14" s="300">
        <v>5.5</v>
      </c>
      <c r="J14" s="300">
        <v>0.70000000000000862</v>
      </c>
      <c r="K14" s="302">
        <v>1.4</v>
      </c>
      <c r="L14" s="6"/>
      <c r="M14" s="6"/>
    </row>
    <row r="15" spans="1:13">
      <c r="A15" s="92"/>
      <c r="B15" s="31"/>
      <c r="C15" s="31"/>
      <c r="D15" s="31"/>
      <c r="E15" s="31"/>
      <c r="F15" s="31"/>
      <c r="G15" s="166"/>
      <c r="H15" s="166"/>
      <c r="I15" s="166"/>
      <c r="J15" s="166"/>
      <c r="K15" s="167"/>
      <c r="L15" s="6"/>
      <c r="M15" s="6"/>
    </row>
    <row r="16" spans="1:13">
      <c r="A16" s="186" t="s">
        <v>358</v>
      </c>
      <c r="B16" s="166">
        <v>27.3</v>
      </c>
      <c r="C16" s="166">
        <v>39</v>
      </c>
      <c r="D16" s="166">
        <v>20.3</v>
      </c>
      <c r="E16" s="166">
        <v>8.1000000000000014</v>
      </c>
      <c r="F16" s="166">
        <v>5.3</v>
      </c>
      <c r="G16" s="297" t="s">
        <v>622</v>
      </c>
      <c r="H16" s="297" t="s">
        <v>622</v>
      </c>
      <c r="I16" s="297" t="s">
        <v>622</v>
      </c>
      <c r="J16" s="297" t="s">
        <v>622</v>
      </c>
      <c r="K16" s="297" t="s">
        <v>622</v>
      </c>
      <c r="L16" s="6"/>
      <c r="M16" s="6"/>
    </row>
    <row r="17" spans="1:13">
      <c r="A17" s="186" t="s">
        <v>359</v>
      </c>
      <c r="B17" s="166">
        <v>26.6</v>
      </c>
      <c r="C17" s="166">
        <v>55.5</v>
      </c>
      <c r="D17" s="166">
        <v>17.899999999999999</v>
      </c>
      <c r="E17" s="166">
        <v>0</v>
      </c>
      <c r="F17" s="167">
        <v>0</v>
      </c>
      <c r="G17" s="166">
        <v>62.2</v>
      </c>
      <c r="H17" s="166">
        <v>32.299999999999997</v>
      </c>
      <c r="I17" s="166">
        <v>4.3</v>
      </c>
      <c r="J17" s="167">
        <v>0</v>
      </c>
      <c r="K17" s="167">
        <v>1.2</v>
      </c>
      <c r="L17" s="6"/>
      <c r="M17" s="6"/>
    </row>
    <row r="18" spans="1:13">
      <c r="A18" s="186" t="s">
        <v>1037</v>
      </c>
      <c r="B18" s="166">
        <v>5.2</v>
      </c>
      <c r="C18" s="166">
        <v>72.5</v>
      </c>
      <c r="D18" s="166">
        <v>18.600000000000001</v>
      </c>
      <c r="E18" s="166">
        <v>1.9999999999999958</v>
      </c>
      <c r="F18" s="166">
        <v>1.7</v>
      </c>
      <c r="G18" s="166">
        <v>8.6999999999999993</v>
      </c>
      <c r="H18" s="166">
        <v>75.099999999999994</v>
      </c>
      <c r="I18" s="166">
        <v>14</v>
      </c>
      <c r="J18" s="166">
        <v>1.7000000000000028</v>
      </c>
      <c r="K18" s="167">
        <v>0.5</v>
      </c>
      <c r="L18" s="6"/>
      <c r="M18" s="6"/>
    </row>
    <row r="19" spans="1:13">
      <c r="A19" s="186" t="s">
        <v>1031</v>
      </c>
      <c r="B19" s="166">
        <v>20.2</v>
      </c>
      <c r="C19" s="166">
        <v>66.400000000000006</v>
      </c>
      <c r="D19" s="166">
        <v>10.1</v>
      </c>
      <c r="E19" s="166">
        <v>2.5999999999999917</v>
      </c>
      <c r="F19" s="166">
        <v>0.7</v>
      </c>
      <c r="G19" s="166">
        <v>24.5</v>
      </c>
      <c r="H19" s="166">
        <v>67.7</v>
      </c>
      <c r="I19" s="166">
        <v>6.4</v>
      </c>
      <c r="J19" s="167">
        <v>0.99999999999999678</v>
      </c>
      <c r="K19" s="167">
        <v>0.4</v>
      </c>
      <c r="L19" s="6"/>
      <c r="M19" s="6"/>
    </row>
    <row r="20" spans="1:13">
      <c r="A20" s="186" t="s">
        <v>1032</v>
      </c>
      <c r="B20" s="166">
        <v>3.5</v>
      </c>
      <c r="C20" s="166">
        <v>54.4</v>
      </c>
      <c r="D20" s="166">
        <v>28.1</v>
      </c>
      <c r="E20" s="166">
        <v>1.6999999999999993</v>
      </c>
      <c r="F20" s="166">
        <v>12.3</v>
      </c>
      <c r="G20" s="166">
        <v>6.4</v>
      </c>
      <c r="H20" s="166">
        <v>72.900000000000006</v>
      </c>
      <c r="I20" s="166">
        <v>16.899999999999999</v>
      </c>
      <c r="J20" s="166">
        <v>2.0999999999999899</v>
      </c>
      <c r="K20" s="167">
        <v>1.7</v>
      </c>
      <c r="L20" s="6"/>
      <c r="M20" s="6"/>
    </row>
    <row r="21" spans="1:13">
      <c r="A21" s="92" t="s">
        <v>1144</v>
      </c>
      <c r="B21" s="166">
        <v>19.3</v>
      </c>
      <c r="C21" s="166">
        <v>61.8</v>
      </c>
      <c r="D21" s="166">
        <v>12.9</v>
      </c>
      <c r="E21" s="166">
        <v>2.2000000000000055</v>
      </c>
      <c r="F21" s="166">
        <v>3.8</v>
      </c>
      <c r="G21" s="166">
        <v>32.1</v>
      </c>
      <c r="H21" s="166">
        <v>59</v>
      </c>
      <c r="I21" s="166">
        <v>5.9</v>
      </c>
      <c r="J21" s="166">
        <v>1.5000000000000053</v>
      </c>
      <c r="K21" s="167">
        <v>1.5</v>
      </c>
      <c r="L21" s="6"/>
      <c r="M21" s="6"/>
    </row>
    <row r="22" spans="1:13" ht="25.5" customHeight="1" thickBot="1">
      <c r="A22" s="477" t="s">
        <v>360</v>
      </c>
      <c r="B22" s="300">
        <v>15.5</v>
      </c>
      <c r="C22" s="300">
        <v>61.7</v>
      </c>
      <c r="D22" s="300">
        <v>16.600000000000001</v>
      </c>
      <c r="E22" s="300">
        <v>3.3999999999999959</v>
      </c>
      <c r="F22" s="300">
        <v>2.8</v>
      </c>
      <c r="G22" s="300">
        <v>19.8</v>
      </c>
      <c r="H22" s="300">
        <v>66.900000000000006</v>
      </c>
      <c r="I22" s="300">
        <v>10.8</v>
      </c>
      <c r="J22" s="300">
        <v>1.4999999999999964</v>
      </c>
      <c r="K22" s="302">
        <v>1</v>
      </c>
      <c r="L22" s="6"/>
      <c r="M22" s="6"/>
    </row>
    <row r="23" spans="1:13" ht="25.5" customHeight="1">
      <c r="A23" s="1296" t="s">
        <v>363</v>
      </c>
      <c r="B23" s="1296"/>
      <c r="C23" s="1296"/>
      <c r="D23" s="1296"/>
      <c r="E23" s="1296"/>
      <c r="F23" s="102"/>
      <c r="G23" s="102"/>
      <c r="H23" s="102"/>
      <c r="I23" s="102"/>
      <c r="J23" s="102"/>
      <c r="K23" s="102"/>
      <c r="L23" s="6"/>
      <c r="M23" s="6"/>
    </row>
    <row r="24" spans="1:13">
      <c r="A24" s="1304" t="s">
        <v>364</v>
      </c>
      <c r="B24" s="1304"/>
      <c r="C24" s="1304"/>
      <c r="D24" s="1304"/>
      <c r="L24" s="6"/>
      <c r="M24" s="6"/>
    </row>
    <row r="25" spans="1:13">
      <c r="A25" s="1304" t="s">
        <v>365</v>
      </c>
      <c r="B25" s="1304"/>
      <c r="C25" s="1304"/>
      <c r="D25" s="1304"/>
    </row>
    <row r="26" spans="1:13">
      <c r="A26" s="1304" t="s">
        <v>366</v>
      </c>
      <c r="B26" s="1304"/>
      <c r="C26" s="1304"/>
      <c r="D26" s="1304"/>
    </row>
    <row r="27" spans="1:13">
      <c r="A27" s="1304" t="s">
        <v>367</v>
      </c>
      <c r="B27" s="1304"/>
      <c r="C27" s="1304"/>
      <c r="D27" s="1304"/>
    </row>
    <row r="28" spans="1:13">
      <c r="A28" s="1304" t="s">
        <v>368</v>
      </c>
      <c r="B28" s="1304"/>
      <c r="C28" s="1304"/>
      <c r="D28" s="1304"/>
    </row>
  </sheetData>
  <mergeCells count="12">
    <mergeCell ref="A26:D26"/>
    <mergeCell ref="A27:D27"/>
    <mergeCell ref="A28:D28"/>
    <mergeCell ref="A1:K1"/>
    <mergeCell ref="A3:K3"/>
    <mergeCell ref="A5:A7"/>
    <mergeCell ref="B5:F5"/>
    <mergeCell ref="G5:K5"/>
    <mergeCell ref="B6:K6"/>
    <mergeCell ref="A23:E23"/>
    <mergeCell ref="A24:D24"/>
    <mergeCell ref="A25:D25"/>
  </mergeCells>
  <printOptions horizontalCentered="1"/>
  <pageMargins left="0.78740157480314965" right="0.78740157480314965" top="0.59055118110236227" bottom="0.98425196850393704" header="0" footer="0"/>
  <pageSetup paperSize="9" scale="80" orientation="landscape" r:id="rId1"/>
  <headerFooter alignWithMargins="0"/>
  <colBreaks count="1" manualBreakCount="1">
    <brk id="11" max="1048575" man="1"/>
  </colBreaks>
</worksheet>
</file>

<file path=xl/worksheets/sheet102.xml><?xml version="1.0" encoding="utf-8"?>
<worksheet xmlns="http://schemas.openxmlformats.org/spreadsheetml/2006/main" xmlns:r="http://schemas.openxmlformats.org/officeDocument/2006/relationships">
  <sheetPr codeName="Hoja103">
    <tabColor rgb="FFFF0000"/>
    <pageSetUpPr fitToPage="1"/>
  </sheetPr>
  <dimension ref="A1:S47"/>
  <sheetViews>
    <sheetView view="pageBreakPreview" topLeftCell="B1" zoomScale="75" zoomScaleNormal="75" workbookViewId="0">
      <selection activeCell="J29" sqref="J29"/>
    </sheetView>
  </sheetViews>
  <sheetFormatPr baseColWidth="10" defaultRowHeight="12.75"/>
  <cols>
    <col min="1" max="1" width="36.85546875" style="598" customWidth="1"/>
    <col min="2" max="10" width="15.28515625" style="598" customWidth="1"/>
    <col min="11" max="16384" width="11.42578125" style="598"/>
  </cols>
  <sheetData>
    <row r="1" spans="1:19" ht="18">
      <c r="A1" s="1065" t="s">
        <v>312</v>
      </c>
      <c r="B1" s="1065"/>
      <c r="C1" s="1065"/>
      <c r="D1" s="1065"/>
      <c r="E1" s="1065"/>
      <c r="F1" s="1065"/>
      <c r="G1" s="1065"/>
      <c r="H1" s="1065"/>
      <c r="I1" s="1065"/>
      <c r="J1" s="1065"/>
    </row>
    <row r="2" spans="1:19">
      <c r="A2" s="100"/>
    </row>
    <row r="3" spans="1:19" ht="15">
      <c r="A3" s="1073" t="s">
        <v>1193</v>
      </c>
      <c r="B3" s="1073"/>
      <c r="C3" s="1073"/>
      <c r="D3" s="1073"/>
      <c r="E3" s="1073"/>
      <c r="F3" s="1073"/>
      <c r="G3" s="1073"/>
      <c r="H3" s="1073"/>
      <c r="I3" s="1073"/>
      <c r="J3" s="1073"/>
    </row>
    <row r="4" spans="1:19" ht="13.5" thickBot="1">
      <c r="A4" s="620"/>
      <c r="B4" s="89"/>
      <c r="C4" s="89"/>
      <c r="D4" s="89"/>
      <c r="E4" s="89"/>
      <c r="F4" s="89"/>
      <c r="G4" s="89"/>
      <c r="H4" s="89"/>
      <c r="I4" s="89"/>
      <c r="J4" s="89"/>
      <c r="K4" s="6"/>
      <c r="L4" s="6"/>
      <c r="M4" s="6"/>
      <c r="N4" s="6"/>
      <c r="O4" s="6"/>
      <c r="P4" s="6"/>
      <c r="Q4" s="6"/>
      <c r="R4" s="6"/>
      <c r="S4" s="6"/>
    </row>
    <row r="5" spans="1:19" ht="24" customHeight="1">
      <c r="A5" s="619"/>
      <c r="B5" s="1154" t="s">
        <v>374</v>
      </c>
      <c r="C5" s="1077"/>
      <c r="D5" s="1077"/>
      <c r="E5" s="1077"/>
      <c r="F5" s="1077"/>
      <c r="G5" s="1077"/>
      <c r="H5" s="1077"/>
      <c r="I5" s="1077"/>
      <c r="J5" s="1077"/>
      <c r="K5" s="6"/>
      <c r="L5" s="6"/>
      <c r="M5" s="6"/>
      <c r="N5" s="6"/>
      <c r="O5" s="6"/>
      <c r="P5" s="6"/>
      <c r="Q5" s="6"/>
      <c r="R5" s="6"/>
      <c r="S5" s="6"/>
    </row>
    <row r="6" spans="1:19" ht="22.5" customHeight="1">
      <c r="A6" s="618" t="s">
        <v>399</v>
      </c>
      <c r="B6" s="1268" t="s">
        <v>375</v>
      </c>
      <c r="C6" s="1270"/>
      <c r="D6" s="1269"/>
      <c r="E6" s="1268" t="s">
        <v>376</v>
      </c>
      <c r="F6" s="1270"/>
      <c r="G6" s="1269"/>
      <c r="H6" s="1268" t="s">
        <v>381</v>
      </c>
      <c r="I6" s="1270"/>
      <c r="J6" s="1270"/>
      <c r="K6" s="6"/>
      <c r="L6" s="6"/>
      <c r="M6" s="6"/>
      <c r="N6" s="6"/>
      <c r="O6" s="6"/>
      <c r="P6" s="6"/>
      <c r="Q6" s="6"/>
      <c r="R6" s="6"/>
      <c r="S6" s="6"/>
    </row>
    <row r="7" spans="1:19" ht="25.5" customHeight="1" thickBot="1">
      <c r="A7" s="617"/>
      <c r="B7" s="206" t="s">
        <v>483</v>
      </c>
      <c r="C7" s="206" t="s">
        <v>484</v>
      </c>
      <c r="D7" s="206" t="s">
        <v>507</v>
      </c>
      <c r="E7" s="206" t="s">
        <v>483</v>
      </c>
      <c r="F7" s="206" t="s">
        <v>484</v>
      </c>
      <c r="G7" s="206" t="s">
        <v>507</v>
      </c>
      <c r="H7" s="206" t="s">
        <v>483</v>
      </c>
      <c r="I7" s="206" t="s">
        <v>484</v>
      </c>
      <c r="J7" s="601" t="s">
        <v>507</v>
      </c>
      <c r="K7" s="6"/>
      <c r="L7" s="6"/>
      <c r="M7" s="6"/>
      <c r="N7" s="6"/>
      <c r="O7" s="6"/>
      <c r="P7" s="6"/>
      <c r="Q7" s="6"/>
      <c r="R7" s="6"/>
      <c r="S7" s="6"/>
    </row>
    <row r="8" spans="1:19" ht="22.5" customHeight="1">
      <c r="A8" s="616" t="s">
        <v>513</v>
      </c>
      <c r="B8" s="166">
        <v>19.275549805950842</v>
      </c>
      <c r="C8" s="166">
        <v>19.148936170212767</v>
      </c>
      <c r="D8" s="164">
        <v>19.194756554307116</v>
      </c>
      <c r="E8" s="166">
        <v>68.564036222509699</v>
      </c>
      <c r="F8" s="166">
        <v>67.791636096845195</v>
      </c>
      <c r="G8" s="166">
        <v>68.071161048689149</v>
      </c>
      <c r="H8" s="164">
        <v>10.866752910737386</v>
      </c>
      <c r="I8" s="164">
        <v>9.9046221570066031</v>
      </c>
      <c r="J8" s="165">
        <v>10.252808988764045</v>
      </c>
      <c r="K8" s="6"/>
      <c r="L8" s="213"/>
      <c r="M8" s="6"/>
      <c r="N8" s="6"/>
      <c r="O8" s="6"/>
      <c r="P8" s="6"/>
      <c r="Q8" s="6"/>
      <c r="R8" s="6"/>
      <c r="S8" s="6"/>
    </row>
    <row r="9" spans="1:19">
      <c r="A9" s="614" t="s">
        <v>514</v>
      </c>
      <c r="B9" s="166">
        <v>32.204940530649587</v>
      </c>
      <c r="C9" s="166">
        <v>14.319809069212411</v>
      </c>
      <c r="D9" s="166">
        <v>27.24867724867725</v>
      </c>
      <c r="E9" s="166">
        <v>59.011893870082339</v>
      </c>
      <c r="F9" s="166">
        <v>69.451073985680196</v>
      </c>
      <c r="G9" s="166">
        <v>61.904761904761905</v>
      </c>
      <c r="H9" s="166">
        <v>6.9533394327538884</v>
      </c>
      <c r="I9" s="166">
        <v>15.513126491646778</v>
      </c>
      <c r="J9" s="167">
        <v>9.325396825396826</v>
      </c>
      <c r="L9" s="213"/>
    </row>
    <row r="10" spans="1:19">
      <c r="A10" s="614" t="s">
        <v>552</v>
      </c>
      <c r="B10" s="166">
        <v>54.464285714285715</v>
      </c>
      <c r="C10" s="166">
        <v>46.5625</v>
      </c>
      <c r="D10" s="166">
        <v>48.611111111111107</v>
      </c>
      <c r="E10" s="166">
        <v>42.857142857142854</v>
      </c>
      <c r="F10" s="166">
        <v>40.9375</v>
      </c>
      <c r="G10" s="166">
        <v>41.435185185185183</v>
      </c>
      <c r="H10" s="166">
        <v>0</v>
      </c>
      <c r="I10" s="166">
        <v>10</v>
      </c>
      <c r="J10" s="167">
        <v>7.4074074074074066</v>
      </c>
      <c r="L10" s="213"/>
    </row>
    <row r="11" spans="1:19">
      <c r="A11" s="614" t="s">
        <v>1024</v>
      </c>
      <c r="B11" s="166">
        <v>12.987012987012987</v>
      </c>
      <c r="C11" s="166">
        <v>16.129032258064516</v>
      </c>
      <c r="D11" s="166">
        <v>13.888888888888889</v>
      </c>
      <c r="E11" s="166">
        <v>65.584415584415581</v>
      </c>
      <c r="F11" s="166">
        <v>32.258064516129032</v>
      </c>
      <c r="G11" s="166">
        <v>56.018518518518526</v>
      </c>
      <c r="H11" s="166">
        <v>21.428571428571427</v>
      </c>
      <c r="I11" s="166">
        <v>9.67741935483871</v>
      </c>
      <c r="J11" s="167">
        <v>18.055555555555554</v>
      </c>
      <c r="L11" s="213"/>
    </row>
    <row r="12" spans="1:19">
      <c r="A12" s="614" t="s">
        <v>515</v>
      </c>
      <c r="B12" s="166">
        <v>5.1813471502590671</v>
      </c>
      <c r="C12" s="166">
        <v>3.3613445378151261</v>
      </c>
      <c r="D12" s="166">
        <v>4.4871794871794872</v>
      </c>
      <c r="E12" s="166">
        <v>81.865284974093271</v>
      </c>
      <c r="F12" s="166">
        <v>72.268907563025209</v>
      </c>
      <c r="G12" s="166">
        <v>78.205128205128204</v>
      </c>
      <c r="H12" s="166">
        <v>10.880829015544041</v>
      </c>
      <c r="I12" s="166">
        <v>21.008403361344538</v>
      </c>
      <c r="J12" s="167">
        <v>14.743589743589745</v>
      </c>
      <c r="L12" s="213"/>
    </row>
    <row r="13" spans="1:19">
      <c r="A13" s="614" t="s">
        <v>516</v>
      </c>
      <c r="B13" s="615" t="s">
        <v>622</v>
      </c>
      <c r="C13" s="166">
        <v>35.648148148148145</v>
      </c>
      <c r="D13" s="166">
        <v>35.648148148148145</v>
      </c>
      <c r="E13" s="615" t="s">
        <v>622</v>
      </c>
      <c r="F13" s="166">
        <v>56.944444444444443</v>
      </c>
      <c r="G13" s="166">
        <v>56.944444444444443</v>
      </c>
      <c r="H13" s="615" t="s">
        <v>622</v>
      </c>
      <c r="I13" s="166">
        <v>6.0185185185185182</v>
      </c>
      <c r="J13" s="167">
        <v>6.0185185185185182</v>
      </c>
      <c r="L13" s="213"/>
    </row>
    <row r="14" spans="1:19">
      <c r="A14" s="614" t="s">
        <v>1025</v>
      </c>
      <c r="B14" s="166">
        <v>34.065934065934066</v>
      </c>
      <c r="C14" s="166">
        <v>6.2841530054644812</v>
      </c>
      <c r="D14" s="166">
        <v>26.458333333333332</v>
      </c>
      <c r="E14" s="166">
        <v>57.417582417582416</v>
      </c>
      <c r="F14" s="166">
        <v>66.256830601092901</v>
      </c>
      <c r="G14" s="166">
        <v>61.083333333333336</v>
      </c>
      <c r="H14" s="166">
        <v>7.0512820512820511</v>
      </c>
      <c r="I14" s="166">
        <v>22.540983606557376</v>
      </c>
      <c r="J14" s="167">
        <v>9.5416666666666661</v>
      </c>
      <c r="L14" s="213"/>
    </row>
    <row r="15" spans="1:19">
      <c r="A15" s="614" t="s">
        <v>528</v>
      </c>
      <c r="B15" s="166">
        <v>33.333333333333336</v>
      </c>
      <c r="C15" s="166">
        <v>21.50537634408602</v>
      </c>
      <c r="D15" s="166">
        <v>22.916666666666664</v>
      </c>
      <c r="E15" s="166">
        <v>53.631840796019901</v>
      </c>
      <c r="F15" s="166">
        <v>66.451612903225808</v>
      </c>
      <c r="G15" s="166">
        <v>60.964912280701753</v>
      </c>
      <c r="H15" s="166">
        <v>8.8557213930348251</v>
      </c>
      <c r="I15" s="166">
        <v>10.035842293906811</v>
      </c>
      <c r="J15" s="167">
        <v>13.267543859649123</v>
      </c>
      <c r="L15" s="213"/>
    </row>
    <row r="16" spans="1:19">
      <c r="A16" s="614" t="s">
        <v>519</v>
      </c>
      <c r="B16" s="166">
        <v>15.205223880597014</v>
      </c>
      <c r="C16" s="166">
        <v>3.9893617021276597</v>
      </c>
      <c r="D16" s="166">
        <v>10.581140350877192</v>
      </c>
      <c r="E16" s="166">
        <v>74.440298507462686</v>
      </c>
      <c r="F16" s="166">
        <v>77.925531914893611</v>
      </c>
      <c r="G16" s="166">
        <v>75.877192982456137</v>
      </c>
      <c r="H16" s="166">
        <v>8.9552238805970141</v>
      </c>
      <c r="I16" s="166">
        <v>11.702127659574469</v>
      </c>
      <c r="J16" s="167">
        <v>10.087719298245613</v>
      </c>
      <c r="L16" s="213"/>
    </row>
    <row r="17" spans="1:12">
      <c r="A17" s="614" t="s">
        <v>529</v>
      </c>
      <c r="B17" s="166">
        <v>2.7027027027027026</v>
      </c>
      <c r="C17" s="166">
        <v>2.0408163265306123</v>
      </c>
      <c r="D17" s="166">
        <v>2.6315789473684208</v>
      </c>
      <c r="E17" s="166">
        <v>80.835380835380832</v>
      </c>
      <c r="F17" s="166">
        <v>69.387755102040813</v>
      </c>
      <c r="G17" s="166">
        <v>79.60526315789474</v>
      </c>
      <c r="H17" s="166">
        <v>15.724815724815725</v>
      </c>
      <c r="I17" s="166">
        <v>28.571428571428573</v>
      </c>
      <c r="J17" s="167">
        <v>17.105263157894736</v>
      </c>
      <c r="L17" s="213"/>
    </row>
    <row r="18" spans="1:12">
      <c r="A18" s="614" t="s">
        <v>521</v>
      </c>
      <c r="B18" s="166">
        <v>22.352941176470587</v>
      </c>
      <c r="C18" s="166">
        <v>2.8216704288939054</v>
      </c>
      <c r="D18" s="166">
        <v>5.9659090909090908</v>
      </c>
      <c r="E18" s="166">
        <v>63.529411764705884</v>
      </c>
      <c r="F18" s="166">
        <v>74.492099322799092</v>
      </c>
      <c r="G18" s="166">
        <v>72.727272727272734</v>
      </c>
      <c r="H18" s="166">
        <v>7.0588235294117645</v>
      </c>
      <c r="I18" s="166">
        <v>19.413092550790068</v>
      </c>
      <c r="J18" s="167">
        <v>17.424242424242426</v>
      </c>
      <c r="L18" s="213"/>
    </row>
    <row r="19" spans="1:12">
      <c r="A19" s="614" t="s">
        <v>522</v>
      </c>
      <c r="B19" s="166">
        <v>32.781456953642383</v>
      </c>
      <c r="C19" s="166">
        <v>21.273291925465838</v>
      </c>
      <c r="D19" s="166">
        <v>26.842948717948715</v>
      </c>
      <c r="E19" s="166">
        <v>53.476821192052981</v>
      </c>
      <c r="F19" s="166">
        <v>43.012422360248451</v>
      </c>
      <c r="G19" s="166">
        <v>48.07692307692308</v>
      </c>
      <c r="H19" s="166">
        <v>5.298013245033113</v>
      </c>
      <c r="I19" s="166">
        <v>20.962732919254659</v>
      </c>
      <c r="J19" s="167">
        <v>13.381410256410255</v>
      </c>
      <c r="L19" s="213"/>
    </row>
    <row r="20" spans="1:12">
      <c r="A20" s="614" t="s">
        <v>553</v>
      </c>
      <c r="B20" s="166">
        <v>0</v>
      </c>
      <c r="C20" s="166">
        <v>8.3333333333333339</v>
      </c>
      <c r="D20" s="166">
        <v>2.7777777777777777</v>
      </c>
      <c r="E20" s="166">
        <v>58.333333333333336</v>
      </c>
      <c r="F20" s="166">
        <v>79.166666666666671</v>
      </c>
      <c r="G20" s="166">
        <v>65.277777777777786</v>
      </c>
      <c r="H20" s="166">
        <v>39.583333333333336</v>
      </c>
      <c r="I20" s="166">
        <v>12.5</v>
      </c>
      <c r="J20" s="167">
        <v>30.555555555555557</v>
      </c>
      <c r="L20" s="213"/>
    </row>
    <row r="21" spans="1:12">
      <c r="A21" s="614" t="s">
        <v>554</v>
      </c>
      <c r="B21" s="166">
        <v>2.4305555555555554</v>
      </c>
      <c r="C21" s="615" t="s">
        <v>622</v>
      </c>
      <c r="D21" s="166">
        <v>2.4305555555555558</v>
      </c>
      <c r="E21" s="166">
        <v>86.458333333333329</v>
      </c>
      <c r="F21" s="615" t="s">
        <v>622</v>
      </c>
      <c r="G21" s="166">
        <v>86.458333333333343</v>
      </c>
      <c r="H21" s="166">
        <v>10.763888888888889</v>
      </c>
      <c r="I21" s="615" t="s">
        <v>622</v>
      </c>
      <c r="J21" s="167">
        <v>10.763888888888889</v>
      </c>
      <c r="L21" s="213"/>
    </row>
    <row r="22" spans="1:12">
      <c r="A22" s="614" t="s">
        <v>555</v>
      </c>
      <c r="B22" s="166">
        <v>27.272727272727273</v>
      </c>
      <c r="C22" s="166">
        <v>45</v>
      </c>
      <c r="D22" s="166">
        <v>39.583333333333329</v>
      </c>
      <c r="E22" s="166">
        <v>59.090909090909093</v>
      </c>
      <c r="F22" s="166">
        <v>44</v>
      </c>
      <c r="G22" s="166">
        <v>48.611111111111107</v>
      </c>
      <c r="H22" s="166">
        <v>9.0909090909090917</v>
      </c>
      <c r="I22" s="166">
        <v>8.3333333333333339</v>
      </c>
      <c r="J22" s="167">
        <v>8.5648148148148149</v>
      </c>
      <c r="L22" s="213"/>
    </row>
    <row r="23" spans="1:12">
      <c r="A23" s="614" t="s">
        <v>556</v>
      </c>
      <c r="B23" s="166">
        <v>68.137254901960787</v>
      </c>
      <c r="C23" s="166">
        <v>40.384615384615387</v>
      </c>
      <c r="D23" s="166">
        <v>56.111111111111114</v>
      </c>
      <c r="E23" s="166">
        <v>30.392156862745097</v>
      </c>
      <c r="F23" s="166">
        <v>53.846153846153847</v>
      </c>
      <c r="G23" s="166">
        <v>40.555555555555557</v>
      </c>
      <c r="H23" s="166">
        <v>1.4705882352941178</v>
      </c>
      <c r="I23" s="166">
        <v>5.7692307692307692</v>
      </c>
      <c r="J23" s="167">
        <v>3.3333333333333335</v>
      </c>
      <c r="L23" s="213"/>
    </row>
    <row r="24" spans="1:12" ht="13.5" thickBot="1">
      <c r="A24" s="613" t="s">
        <v>557</v>
      </c>
      <c r="B24" s="166">
        <v>46.969696969696969</v>
      </c>
      <c r="C24" s="166">
        <v>20</v>
      </c>
      <c r="D24" s="166">
        <v>38.541666666666671</v>
      </c>
      <c r="E24" s="166">
        <v>40.909090909090907</v>
      </c>
      <c r="F24" s="166">
        <v>30</v>
      </c>
      <c r="G24" s="166">
        <v>37.5</v>
      </c>
      <c r="H24" s="166">
        <v>9.0909090909090917</v>
      </c>
      <c r="I24" s="166">
        <v>50</v>
      </c>
      <c r="J24" s="167">
        <v>21.875</v>
      </c>
      <c r="L24" s="213"/>
    </row>
    <row r="25" spans="1:12">
      <c r="A25" s="612"/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2" ht="13.5" thickBot="1">
      <c r="A26" s="620"/>
      <c r="B26" s="89"/>
      <c r="C26" s="89"/>
      <c r="D26" s="89"/>
      <c r="E26" s="89"/>
      <c r="F26" s="89"/>
      <c r="G26" s="89"/>
      <c r="H26" s="89"/>
      <c r="I26" s="89"/>
      <c r="J26" s="89"/>
    </row>
    <row r="27" spans="1:12" ht="22.5" customHeight="1">
      <c r="A27" s="619"/>
      <c r="B27" s="1154" t="s">
        <v>374</v>
      </c>
      <c r="C27" s="1077"/>
      <c r="D27" s="1077"/>
      <c r="E27" s="1077"/>
      <c r="F27" s="1077"/>
      <c r="G27" s="1077"/>
      <c r="H27" s="1305" t="s">
        <v>382</v>
      </c>
      <c r="I27" s="1306"/>
      <c r="J27" s="1306"/>
    </row>
    <row r="28" spans="1:12" ht="24.75" customHeight="1">
      <c r="A28" s="618" t="s">
        <v>399</v>
      </c>
      <c r="B28" s="1268" t="s">
        <v>383</v>
      </c>
      <c r="C28" s="1270"/>
      <c r="D28" s="1269"/>
      <c r="E28" s="1268" t="s">
        <v>384</v>
      </c>
      <c r="F28" s="1270"/>
      <c r="G28" s="1269"/>
      <c r="H28" s="1307"/>
      <c r="I28" s="1308"/>
      <c r="J28" s="1308"/>
    </row>
    <row r="29" spans="1:12" ht="23.25" customHeight="1" thickBot="1">
      <c r="A29" s="617"/>
      <c r="B29" s="206" t="s">
        <v>483</v>
      </c>
      <c r="C29" s="206" t="s">
        <v>484</v>
      </c>
      <c r="D29" s="206" t="s">
        <v>507</v>
      </c>
      <c r="E29" s="206" t="s">
        <v>483</v>
      </c>
      <c r="F29" s="206" t="s">
        <v>484</v>
      </c>
      <c r="G29" s="206" t="s">
        <v>507</v>
      </c>
      <c r="H29" s="206" t="s">
        <v>483</v>
      </c>
      <c r="I29" s="206" t="s">
        <v>484</v>
      </c>
      <c r="J29" s="601" t="s">
        <v>507</v>
      </c>
    </row>
    <row r="30" spans="1:12" ht="24" customHeight="1">
      <c r="A30" s="616" t="s">
        <v>513</v>
      </c>
      <c r="B30" s="166">
        <v>0.7</v>
      </c>
      <c r="C30" s="166">
        <v>1.9</v>
      </c>
      <c r="D30" s="166">
        <v>1.4000000000000021</v>
      </c>
      <c r="E30" s="166">
        <v>0.51746442432082795</v>
      </c>
      <c r="F30" s="166">
        <v>1.3206162876008805</v>
      </c>
      <c r="G30" s="166">
        <v>1.0299625468164793</v>
      </c>
      <c r="H30" s="79">
        <v>773</v>
      </c>
      <c r="I30" s="79">
        <v>1363</v>
      </c>
      <c r="J30" s="78">
        <v>2136</v>
      </c>
    </row>
    <row r="31" spans="1:12">
      <c r="A31" s="614" t="s">
        <v>514</v>
      </c>
      <c r="B31" s="166">
        <v>1.6468435498627629</v>
      </c>
      <c r="C31" s="166">
        <v>0.71599045346062051</v>
      </c>
      <c r="D31" s="166">
        <v>1.4999999999999978</v>
      </c>
      <c r="E31" s="166">
        <v>0.18298261665141813</v>
      </c>
      <c r="F31" s="166">
        <v>0</v>
      </c>
      <c r="G31" s="166">
        <v>0.13227513227513227</v>
      </c>
      <c r="H31" s="79">
        <v>1093</v>
      </c>
      <c r="I31" s="79">
        <v>419</v>
      </c>
      <c r="J31" s="80">
        <v>1512</v>
      </c>
    </row>
    <row r="32" spans="1:12">
      <c r="A32" s="614" t="s">
        <v>552</v>
      </c>
      <c r="B32" s="166">
        <v>0</v>
      </c>
      <c r="C32" s="166">
        <v>1.5625</v>
      </c>
      <c r="D32" s="166">
        <v>1.1999999999999997</v>
      </c>
      <c r="E32" s="166">
        <v>2.6785714285714284</v>
      </c>
      <c r="F32" s="166">
        <v>0.9375</v>
      </c>
      <c r="G32" s="166">
        <v>1.3888888888888888</v>
      </c>
      <c r="H32" s="79">
        <v>112</v>
      </c>
      <c r="I32" s="79">
        <v>320</v>
      </c>
      <c r="J32" s="80">
        <v>432</v>
      </c>
    </row>
    <row r="33" spans="1:10">
      <c r="A33" s="614" t="s">
        <v>1024</v>
      </c>
      <c r="B33" s="166">
        <v>0</v>
      </c>
      <c r="C33" s="166">
        <v>1.6129032258064515</v>
      </c>
      <c r="D33" s="166">
        <v>0.39999999999999325</v>
      </c>
      <c r="E33" s="166">
        <v>0</v>
      </c>
      <c r="F33" s="166">
        <v>40.322580645161288</v>
      </c>
      <c r="G33" s="166">
        <v>11.574074074074074</v>
      </c>
      <c r="H33" s="79">
        <v>154</v>
      </c>
      <c r="I33" s="79">
        <v>62</v>
      </c>
      <c r="J33" s="80">
        <v>216</v>
      </c>
    </row>
    <row r="34" spans="1:10">
      <c r="A34" s="614" t="s">
        <v>515</v>
      </c>
      <c r="B34" s="166">
        <v>1.5</v>
      </c>
      <c r="C34" s="166">
        <v>1.680672268907563</v>
      </c>
      <c r="D34" s="166">
        <v>1.5999999999999979</v>
      </c>
      <c r="E34" s="166">
        <v>0.51813471502590669</v>
      </c>
      <c r="F34" s="166">
        <v>1.680672268907563</v>
      </c>
      <c r="G34" s="166">
        <v>0.96153846153846156</v>
      </c>
      <c r="H34" s="79">
        <v>193</v>
      </c>
      <c r="I34" s="79">
        <v>119</v>
      </c>
      <c r="J34" s="80">
        <v>312</v>
      </c>
    </row>
    <row r="35" spans="1:10">
      <c r="A35" s="614" t="s">
        <v>516</v>
      </c>
      <c r="B35" s="615" t="s">
        <v>622</v>
      </c>
      <c r="C35" s="166">
        <v>1</v>
      </c>
      <c r="D35" s="166">
        <v>1.0000000000000071</v>
      </c>
      <c r="E35" s="615" t="s">
        <v>622</v>
      </c>
      <c r="F35" s="166">
        <v>0.46296296296296297</v>
      </c>
      <c r="G35" s="166">
        <v>0.46296296296296291</v>
      </c>
      <c r="H35" s="79">
        <v>0</v>
      </c>
      <c r="I35" s="79">
        <v>216</v>
      </c>
      <c r="J35" s="80">
        <v>216</v>
      </c>
    </row>
    <row r="36" spans="1:10">
      <c r="A36" s="614" t="s">
        <v>1025</v>
      </c>
      <c r="B36" s="166">
        <v>1.4</v>
      </c>
      <c r="C36" s="166">
        <v>4.7814207650273222</v>
      </c>
      <c r="D36" s="166">
        <v>1.6999999999999986</v>
      </c>
      <c r="E36" s="166">
        <v>0</v>
      </c>
      <c r="F36" s="166">
        <v>0.13661202185792351</v>
      </c>
      <c r="G36" s="166">
        <v>1.1666666666666667</v>
      </c>
      <c r="H36" s="79">
        <v>1092</v>
      </c>
      <c r="I36" s="79">
        <v>732</v>
      </c>
      <c r="J36" s="80">
        <v>1824</v>
      </c>
    </row>
    <row r="37" spans="1:10">
      <c r="A37" s="614" t="s">
        <v>528</v>
      </c>
      <c r="B37" s="166">
        <v>2.2885572139303481</v>
      </c>
      <c r="C37" s="166">
        <v>1.3620071684587813</v>
      </c>
      <c r="D37" s="166">
        <v>2.6999999999999935</v>
      </c>
      <c r="E37" s="166">
        <v>1.8905472636815921</v>
      </c>
      <c r="F37" s="166">
        <v>0.64516129032258063</v>
      </c>
      <c r="G37" s="166">
        <v>5.4824561403508769E-2</v>
      </c>
      <c r="H37" s="79">
        <v>1005</v>
      </c>
      <c r="I37" s="79">
        <v>1395</v>
      </c>
      <c r="J37" s="80">
        <v>2400</v>
      </c>
    </row>
    <row r="38" spans="1:10">
      <c r="A38" s="614" t="s">
        <v>519</v>
      </c>
      <c r="B38" s="166">
        <v>0.37313432835820898</v>
      </c>
      <c r="C38" s="166">
        <v>0.7978723404255319</v>
      </c>
      <c r="D38" s="166">
        <v>0.50000000000000044</v>
      </c>
      <c r="E38" s="166">
        <v>1.0261194029850746</v>
      </c>
      <c r="F38" s="166">
        <v>5.5851063829787231</v>
      </c>
      <c r="G38" s="166">
        <v>2.9057017543859649</v>
      </c>
      <c r="H38" s="79">
        <v>1072</v>
      </c>
      <c r="I38" s="79">
        <v>752</v>
      </c>
      <c r="J38" s="80">
        <v>1824</v>
      </c>
    </row>
    <row r="39" spans="1:10">
      <c r="A39" s="614" t="s">
        <v>529</v>
      </c>
      <c r="B39" s="166">
        <v>0.6</v>
      </c>
      <c r="C39" s="166">
        <v>0</v>
      </c>
      <c r="D39" s="166">
        <v>0.50000000000000999</v>
      </c>
      <c r="E39" s="166">
        <v>0.24570024570024571</v>
      </c>
      <c r="F39" s="166">
        <v>0</v>
      </c>
      <c r="G39" s="166">
        <v>0.21929824561403508</v>
      </c>
      <c r="H39" s="79">
        <v>407</v>
      </c>
      <c r="I39" s="79">
        <v>49</v>
      </c>
      <c r="J39" s="80">
        <v>456</v>
      </c>
    </row>
    <row r="40" spans="1:10">
      <c r="A40" s="614" t="s">
        <v>521</v>
      </c>
      <c r="B40" s="166">
        <v>0.5</v>
      </c>
      <c r="C40" s="166">
        <v>2.3702031602708802</v>
      </c>
      <c r="D40" s="166">
        <v>2.0999999999999988</v>
      </c>
      <c r="E40" s="166">
        <v>6.4705882352941178</v>
      </c>
      <c r="F40" s="166">
        <v>0.90293453724604966</v>
      </c>
      <c r="G40" s="166">
        <v>1.7992424242424243</v>
      </c>
      <c r="H40" s="79">
        <v>170</v>
      </c>
      <c r="I40" s="79">
        <v>886</v>
      </c>
      <c r="J40" s="80">
        <v>1056</v>
      </c>
    </row>
    <row r="41" spans="1:10">
      <c r="A41" s="614" t="s">
        <v>522</v>
      </c>
      <c r="B41" s="166">
        <v>1.8211920529801324</v>
      </c>
      <c r="C41" s="166">
        <v>9.1</v>
      </c>
      <c r="D41" s="166">
        <v>5.6000000000000014</v>
      </c>
      <c r="E41" s="166">
        <v>6.6225165562913908</v>
      </c>
      <c r="F41" s="166">
        <v>5.5900621118012426</v>
      </c>
      <c r="G41" s="166">
        <v>6.0897435897435894</v>
      </c>
      <c r="H41" s="79">
        <v>604</v>
      </c>
      <c r="I41" s="79">
        <v>644</v>
      </c>
      <c r="J41" s="80">
        <v>1248</v>
      </c>
    </row>
    <row r="42" spans="1:10">
      <c r="A42" s="614" t="s">
        <v>553</v>
      </c>
      <c r="B42" s="166">
        <v>2.0833333333333335</v>
      </c>
      <c r="C42" s="166">
        <v>0</v>
      </c>
      <c r="D42" s="166">
        <v>1.3000000000000043</v>
      </c>
      <c r="E42" s="166">
        <v>0</v>
      </c>
      <c r="F42" s="166">
        <v>0</v>
      </c>
      <c r="G42" s="166">
        <v>0</v>
      </c>
      <c r="H42" s="79">
        <v>48</v>
      </c>
      <c r="I42" s="79">
        <v>24</v>
      </c>
      <c r="J42" s="80">
        <v>72</v>
      </c>
    </row>
    <row r="43" spans="1:10">
      <c r="A43" s="614" t="s">
        <v>554</v>
      </c>
      <c r="B43" s="166">
        <v>0.34722222222222221</v>
      </c>
      <c r="C43" s="615" t="s">
        <v>622</v>
      </c>
      <c r="D43" s="166">
        <v>0.29999999999999361</v>
      </c>
      <c r="E43" s="166">
        <v>0</v>
      </c>
      <c r="F43" s="615" t="s">
        <v>622</v>
      </c>
      <c r="G43" s="166">
        <v>0</v>
      </c>
      <c r="H43" s="79">
        <v>288</v>
      </c>
      <c r="I43" s="79">
        <v>0</v>
      </c>
      <c r="J43" s="80">
        <v>288</v>
      </c>
    </row>
    <row r="44" spans="1:10">
      <c r="A44" s="614" t="s">
        <v>555</v>
      </c>
      <c r="B44" s="166">
        <v>0</v>
      </c>
      <c r="C44" s="166">
        <v>2.4</v>
      </c>
      <c r="D44" s="166">
        <v>1.5999999999999974</v>
      </c>
      <c r="E44" s="166">
        <v>4.5454545454545459</v>
      </c>
      <c r="F44" s="166">
        <v>0.33333333333333331</v>
      </c>
      <c r="G44" s="166">
        <v>1.6203703703703702</v>
      </c>
      <c r="H44" s="79">
        <v>132</v>
      </c>
      <c r="I44" s="79">
        <v>300</v>
      </c>
      <c r="J44" s="80">
        <v>432</v>
      </c>
    </row>
    <row r="45" spans="1:10">
      <c r="A45" s="614" t="s">
        <v>556</v>
      </c>
      <c r="B45" s="166">
        <v>0</v>
      </c>
      <c r="C45" s="166">
        <v>0</v>
      </c>
      <c r="D45" s="166">
        <v>0</v>
      </c>
      <c r="E45" s="166">
        <v>0</v>
      </c>
      <c r="F45" s="166">
        <v>0</v>
      </c>
      <c r="G45" s="166">
        <v>0</v>
      </c>
      <c r="H45" s="79">
        <v>204</v>
      </c>
      <c r="I45" s="79">
        <v>156</v>
      </c>
      <c r="J45" s="80">
        <v>360</v>
      </c>
    </row>
    <row r="46" spans="1:10" ht="13.5" thickBot="1">
      <c r="A46" s="613" t="s">
        <v>557</v>
      </c>
      <c r="B46" s="166">
        <v>1.5151515151515151</v>
      </c>
      <c r="C46" s="166">
        <v>0</v>
      </c>
      <c r="D46" s="166">
        <v>1.1000000000000014</v>
      </c>
      <c r="E46" s="166">
        <v>1.5151515151515151</v>
      </c>
      <c r="F46" s="166">
        <v>0</v>
      </c>
      <c r="G46" s="166">
        <v>1.0416666666666665</v>
      </c>
      <c r="H46" s="81">
        <v>66</v>
      </c>
      <c r="I46" s="81">
        <v>30</v>
      </c>
      <c r="J46" s="82">
        <v>96</v>
      </c>
    </row>
    <row r="47" spans="1:10">
      <c r="A47" s="612"/>
      <c r="B47" s="102"/>
      <c r="C47" s="102"/>
      <c r="D47" s="102"/>
      <c r="E47" s="102"/>
      <c r="F47" s="102"/>
      <c r="G47" s="102"/>
      <c r="H47" s="102"/>
      <c r="I47" s="102"/>
      <c r="J47" s="102"/>
    </row>
  </sheetData>
  <mergeCells count="10">
    <mergeCell ref="B27:G27"/>
    <mergeCell ref="H27:J28"/>
    <mergeCell ref="B28:D28"/>
    <mergeCell ref="E28:G28"/>
    <mergeCell ref="A1:J1"/>
    <mergeCell ref="A3:J3"/>
    <mergeCell ref="B5:J5"/>
    <mergeCell ref="B6:D6"/>
    <mergeCell ref="E6:G6"/>
    <mergeCell ref="H6:J6"/>
  </mergeCells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H103"/>
  <sheetViews>
    <sheetView view="pageBreakPreview" topLeftCell="A25" zoomScaleNormal="75" zoomScaleSheetLayoutView="100" workbookViewId="0">
      <selection activeCell="E26" sqref="E26"/>
    </sheetView>
  </sheetViews>
  <sheetFormatPr baseColWidth="10" defaultRowHeight="12.75"/>
  <cols>
    <col min="1" max="1" width="27.5703125" style="664" customWidth="1"/>
    <col min="2" max="2" width="13.7109375" style="664" customWidth="1"/>
    <col min="3" max="3" width="14" style="664" customWidth="1"/>
    <col min="4" max="4" width="13" style="664" customWidth="1"/>
    <col min="5" max="5" width="12.140625" style="664" customWidth="1"/>
    <col min="6" max="6" width="14.5703125" style="664" customWidth="1"/>
    <col min="7" max="8" width="24.5703125" style="664" customWidth="1"/>
    <col min="9" max="16384" width="11.42578125" style="664"/>
  </cols>
  <sheetData>
    <row r="1" spans="1:8" ht="18">
      <c r="A1" s="1065" t="s">
        <v>610</v>
      </c>
      <c r="B1" s="1065"/>
      <c r="C1" s="1065"/>
      <c r="D1" s="1065"/>
      <c r="E1" s="1065"/>
      <c r="F1" s="1065"/>
      <c r="G1" s="1065"/>
      <c r="H1" s="1065"/>
    </row>
    <row r="2" spans="1:8">
      <c r="A2" s="26"/>
      <c r="B2" s="26"/>
      <c r="C2" s="26"/>
      <c r="D2" s="26"/>
      <c r="E2" s="26"/>
      <c r="F2" s="26"/>
    </row>
    <row r="3" spans="1:8" ht="15">
      <c r="A3" s="1073" t="s">
        <v>635</v>
      </c>
      <c r="B3" s="1073"/>
      <c r="C3" s="1073"/>
      <c r="D3" s="1073"/>
      <c r="E3" s="1073"/>
      <c r="F3" s="1073"/>
      <c r="G3" s="1073"/>
      <c r="H3" s="1073"/>
    </row>
    <row r="4" spans="1:8" ht="15">
      <c r="A4" s="1073" t="s">
        <v>1286</v>
      </c>
      <c r="B4" s="1073"/>
      <c r="C4" s="1073"/>
      <c r="D4" s="1073"/>
      <c r="E4" s="1073"/>
      <c r="F4" s="1073"/>
      <c r="G4" s="1073"/>
      <c r="H4" s="1073"/>
    </row>
    <row r="5" spans="1:8" ht="13.5" thickBot="1">
      <c r="A5" s="36"/>
      <c r="B5" s="36"/>
      <c r="C5" s="36"/>
      <c r="D5" s="36"/>
      <c r="E5" s="36"/>
      <c r="F5" s="744"/>
    </row>
    <row r="6" spans="1:8" ht="31.5" customHeight="1">
      <c r="A6" s="1074" t="s">
        <v>399</v>
      </c>
      <c r="B6" s="1076" t="s">
        <v>630</v>
      </c>
      <c r="C6" s="1077"/>
      <c r="D6" s="1077"/>
      <c r="E6" s="1077"/>
      <c r="F6" s="1078"/>
      <c r="G6" s="1076" t="s">
        <v>851</v>
      </c>
      <c r="H6" s="1077"/>
    </row>
    <row r="7" spans="1:8" ht="24.75" customHeight="1" thickBot="1">
      <c r="A7" s="1075"/>
      <c r="B7" s="772" t="s">
        <v>627</v>
      </c>
      <c r="C7" s="773" t="s">
        <v>628</v>
      </c>
      <c r="D7" s="774" t="s">
        <v>626</v>
      </c>
      <c r="E7" s="773" t="s">
        <v>625</v>
      </c>
      <c r="F7" s="775" t="s">
        <v>629</v>
      </c>
      <c r="G7" s="776" t="s">
        <v>625</v>
      </c>
      <c r="H7" s="760" t="s">
        <v>629</v>
      </c>
    </row>
    <row r="8" spans="1:8" ht="21" customHeight="1">
      <c r="A8" s="777" t="s">
        <v>513</v>
      </c>
      <c r="B8" s="778">
        <v>243.6</v>
      </c>
      <c r="C8" s="769"/>
      <c r="D8" s="769"/>
      <c r="E8" s="768"/>
      <c r="F8" s="256">
        <v>243.6</v>
      </c>
      <c r="G8" s="771"/>
      <c r="H8" s="244"/>
    </row>
    <row r="9" spans="1:8">
      <c r="A9" s="779" t="s">
        <v>514</v>
      </c>
      <c r="B9" s="780">
        <v>507.62999999999994</v>
      </c>
      <c r="C9" s="770"/>
      <c r="D9" s="770"/>
      <c r="E9" s="770">
        <v>23.71</v>
      </c>
      <c r="F9" s="257">
        <v>531.33999999999992</v>
      </c>
      <c r="G9" s="771">
        <v>12.35</v>
      </c>
      <c r="H9" s="246">
        <v>12.35</v>
      </c>
    </row>
    <row r="10" spans="1:8">
      <c r="A10" s="779" t="s">
        <v>515</v>
      </c>
      <c r="B10" s="781">
        <v>22</v>
      </c>
      <c r="C10" s="771"/>
      <c r="D10" s="771"/>
      <c r="E10" s="771"/>
      <c r="F10" s="258">
        <v>22</v>
      </c>
      <c r="G10" s="771"/>
      <c r="H10" s="246"/>
    </row>
    <row r="11" spans="1:8">
      <c r="A11" s="779" t="s">
        <v>516</v>
      </c>
      <c r="B11" s="781">
        <v>27.57</v>
      </c>
      <c r="C11" s="771"/>
      <c r="D11" s="771"/>
      <c r="E11" s="771"/>
      <c r="F11" s="258">
        <v>27.57</v>
      </c>
      <c r="G11" s="771"/>
      <c r="H11" s="246"/>
    </row>
    <row r="12" spans="1:8">
      <c r="A12" s="779" t="s">
        <v>517</v>
      </c>
      <c r="B12" s="781"/>
      <c r="C12" s="771"/>
      <c r="D12" s="771"/>
      <c r="E12" s="770"/>
      <c r="F12" s="257"/>
      <c r="G12" s="771">
        <v>28.8</v>
      </c>
      <c r="H12" s="246">
        <v>28.8</v>
      </c>
    </row>
    <row r="13" spans="1:8">
      <c r="A13" s="779" t="s">
        <v>528</v>
      </c>
      <c r="B13" s="781">
        <v>3073.47</v>
      </c>
      <c r="C13" s="771">
        <v>4282.3500000000004</v>
      </c>
      <c r="D13" s="771">
        <v>364.04999999999995</v>
      </c>
      <c r="E13" s="771">
        <v>674.05</v>
      </c>
      <c r="F13" s="258">
        <v>8393.92</v>
      </c>
      <c r="G13" s="771">
        <v>366.19</v>
      </c>
      <c r="H13" s="246">
        <v>366.19</v>
      </c>
    </row>
    <row r="14" spans="1:8">
      <c r="A14" s="779" t="s">
        <v>519</v>
      </c>
      <c r="B14" s="781">
        <v>423.58</v>
      </c>
      <c r="C14" s="770">
        <v>90.86999999999999</v>
      </c>
      <c r="D14" s="771"/>
      <c r="E14" s="770">
        <v>42.1</v>
      </c>
      <c r="F14" s="257">
        <v>556.54999999999995</v>
      </c>
      <c r="G14" s="771">
        <v>70.13</v>
      </c>
      <c r="H14" s="246">
        <v>70.13</v>
      </c>
    </row>
    <row r="15" spans="1:8">
      <c r="A15" s="779" t="s">
        <v>530</v>
      </c>
      <c r="B15" s="781"/>
      <c r="C15" s="771"/>
      <c r="D15" s="771"/>
      <c r="E15" s="771"/>
      <c r="F15" s="258"/>
      <c r="G15" s="771"/>
      <c r="H15" s="246"/>
    </row>
    <row r="16" spans="1:8">
      <c r="A16" s="779" t="s">
        <v>532</v>
      </c>
      <c r="B16" s="781">
        <v>170.79999999999995</v>
      </c>
      <c r="C16" s="770"/>
      <c r="D16" s="771"/>
      <c r="E16" s="771"/>
      <c r="F16" s="258">
        <v>170.79999999999995</v>
      </c>
      <c r="G16" s="771"/>
      <c r="H16" s="246"/>
    </row>
    <row r="17" spans="1:8">
      <c r="A17" s="779" t="s">
        <v>529</v>
      </c>
      <c r="B17" s="781">
        <v>336.7399999999999</v>
      </c>
      <c r="C17" s="771"/>
      <c r="D17" s="771"/>
      <c r="E17" s="771"/>
      <c r="F17" s="258">
        <v>336.7399999999999</v>
      </c>
      <c r="G17" s="771"/>
      <c r="H17" s="246"/>
    </row>
    <row r="18" spans="1:8">
      <c r="A18" s="779" t="s">
        <v>521</v>
      </c>
      <c r="B18" s="781">
        <v>1201.02</v>
      </c>
      <c r="C18" s="771">
        <v>778.86</v>
      </c>
      <c r="D18" s="771"/>
      <c r="E18" s="771">
        <v>356.25</v>
      </c>
      <c r="F18" s="258">
        <v>2336.13</v>
      </c>
      <c r="G18" s="771">
        <v>16</v>
      </c>
      <c r="H18" s="246">
        <v>16</v>
      </c>
    </row>
    <row r="19" spans="1:8">
      <c r="A19" s="779" t="s">
        <v>522</v>
      </c>
      <c r="B19" s="781">
        <v>557</v>
      </c>
      <c r="C19" s="771">
        <v>90</v>
      </c>
      <c r="D19" s="771">
        <v>415</v>
      </c>
      <c r="E19" s="771">
        <v>80</v>
      </c>
      <c r="F19" s="257">
        <v>1142</v>
      </c>
      <c r="G19" s="771"/>
      <c r="H19" s="246"/>
    </row>
    <row r="20" spans="1:8">
      <c r="A20" s="779" t="s">
        <v>533</v>
      </c>
      <c r="B20" s="781"/>
      <c r="C20" s="770"/>
      <c r="D20" s="771"/>
      <c r="E20" s="771"/>
      <c r="F20" s="258"/>
      <c r="G20" s="771"/>
      <c r="H20" s="246"/>
    </row>
    <row r="21" spans="1:8">
      <c r="A21" s="779" t="s">
        <v>523</v>
      </c>
      <c r="B21" s="781">
        <v>772.65999999999985</v>
      </c>
      <c r="C21" s="770">
        <v>150.46</v>
      </c>
      <c r="D21" s="771"/>
      <c r="E21" s="770">
        <v>85.51</v>
      </c>
      <c r="F21" s="257">
        <v>1008.6299999999999</v>
      </c>
      <c r="G21" s="771">
        <v>41.88</v>
      </c>
      <c r="H21" s="246">
        <v>41.88</v>
      </c>
    </row>
    <row r="22" spans="1:8">
      <c r="A22" s="779" t="s">
        <v>525</v>
      </c>
      <c r="B22" s="781">
        <v>1057.3000000000004</v>
      </c>
      <c r="C22" s="770">
        <v>926.6</v>
      </c>
      <c r="D22" s="771">
        <v>888.4</v>
      </c>
      <c r="E22" s="771">
        <v>444</v>
      </c>
      <c r="F22" s="258">
        <v>3316.3000000000006</v>
      </c>
      <c r="G22" s="771"/>
      <c r="H22" s="246"/>
    </row>
    <row r="23" spans="1:8">
      <c r="A23" s="779" t="s">
        <v>527</v>
      </c>
      <c r="B23" s="781">
        <v>105.7</v>
      </c>
      <c r="C23" s="770">
        <v>39.81</v>
      </c>
      <c r="D23" s="771"/>
      <c r="E23" s="770"/>
      <c r="F23" s="257">
        <v>145.51</v>
      </c>
      <c r="G23" s="771"/>
      <c r="H23" s="246"/>
    </row>
    <row r="24" spans="1:8">
      <c r="A24" s="779" t="s">
        <v>531</v>
      </c>
      <c r="B24" s="781">
        <v>49.15</v>
      </c>
      <c r="C24" s="770"/>
      <c r="D24" s="771"/>
      <c r="E24" s="771"/>
      <c r="F24" s="258">
        <v>49.15</v>
      </c>
      <c r="G24" s="771"/>
      <c r="H24" s="246"/>
    </row>
    <row r="25" spans="1:8">
      <c r="A25" s="779"/>
      <c r="B25" s="781"/>
      <c r="C25" s="771"/>
      <c r="D25" s="771"/>
      <c r="E25" s="771"/>
      <c r="F25" s="258"/>
      <c r="G25" s="782"/>
      <c r="H25" s="503"/>
    </row>
    <row r="26" spans="1:8" ht="13.5" thickBot="1">
      <c r="A26" s="253" t="s">
        <v>508</v>
      </c>
      <c r="B26" s="261">
        <v>8548.2200000000012</v>
      </c>
      <c r="C26" s="249">
        <v>6358.9500000000007</v>
      </c>
      <c r="D26" s="249">
        <v>1667.4499999999998</v>
      </c>
      <c r="E26" s="249">
        <v>1705.6200000000001</v>
      </c>
      <c r="F26" s="262">
        <v>18280.240000000002</v>
      </c>
      <c r="G26" s="520">
        <v>535.35</v>
      </c>
      <c r="H26" s="504">
        <v>535.35</v>
      </c>
    </row>
    <row r="27" spans="1:8" ht="13.5" thickBot="1"/>
    <row r="28" spans="1:8" ht="32.25" customHeight="1">
      <c r="A28" s="1074" t="s">
        <v>673</v>
      </c>
      <c r="B28" s="1076" t="s">
        <v>563</v>
      </c>
      <c r="C28" s="1077"/>
      <c r="D28" s="1077"/>
      <c r="E28" s="1077"/>
      <c r="F28" s="1078"/>
      <c r="G28" s="1077" t="s">
        <v>851</v>
      </c>
      <c r="H28" s="1077"/>
    </row>
    <row r="29" spans="1:8" ht="31.5" customHeight="1" thickBot="1">
      <c r="A29" s="1075"/>
      <c r="B29" s="783" t="s">
        <v>627</v>
      </c>
      <c r="C29" s="773" t="s">
        <v>628</v>
      </c>
      <c r="D29" s="774" t="s">
        <v>626</v>
      </c>
      <c r="E29" s="773" t="s">
        <v>625</v>
      </c>
      <c r="F29" s="775" t="s">
        <v>629</v>
      </c>
      <c r="G29" s="776" t="s">
        <v>625</v>
      </c>
      <c r="H29" s="760" t="s">
        <v>629</v>
      </c>
    </row>
    <row r="30" spans="1:8" ht="18.75" customHeight="1">
      <c r="A30" s="263" t="s">
        <v>564</v>
      </c>
      <c r="B30" s="784">
        <v>1.5</v>
      </c>
      <c r="C30" s="769"/>
      <c r="D30" s="769"/>
      <c r="E30" s="768"/>
      <c r="F30" s="256">
        <v>1.5</v>
      </c>
      <c r="G30" s="259"/>
      <c r="H30" s="244"/>
    </row>
    <row r="31" spans="1:8">
      <c r="A31" s="264" t="s">
        <v>498</v>
      </c>
      <c r="B31" s="785">
        <v>8.6</v>
      </c>
      <c r="C31" s="770"/>
      <c r="D31" s="770"/>
      <c r="E31" s="770"/>
      <c r="F31" s="257">
        <v>8.6</v>
      </c>
      <c r="G31" s="259"/>
      <c r="H31" s="246"/>
    </row>
    <row r="32" spans="1:8">
      <c r="A32" s="264" t="s">
        <v>565</v>
      </c>
      <c r="B32" s="786">
        <v>20.98</v>
      </c>
      <c r="C32" s="771"/>
      <c r="D32" s="771"/>
      <c r="E32" s="771"/>
      <c r="F32" s="257">
        <v>20.98</v>
      </c>
      <c r="G32" s="259"/>
      <c r="H32" s="246"/>
    </row>
    <row r="33" spans="1:8">
      <c r="A33" s="264" t="s">
        <v>825</v>
      </c>
      <c r="B33" s="786">
        <v>30.700000000000003</v>
      </c>
      <c r="C33" s="771"/>
      <c r="D33" s="771"/>
      <c r="E33" s="771"/>
      <c r="F33" s="257">
        <v>30.700000000000003</v>
      </c>
      <c r="G33" s="259"/>
      <c r="H33" s="246"/>
    </row>
    <row r="34" spans="1:8">
      <c r="A34" s="264" t="s">
        <v>826</v>
      </c>
      <c r="B34" s="629">
        <v>37.28</v>
      </c>
      <c r="C34" s="771"/>
      <c r="D34" s="771"/>
      <c r="E34" s="770"/>
      <c r="F34" s="257">
        <v>37.28</v>
      </c>
      <c r="G34" s="259"/>
      <c r="H34" s="246"/>
    </row>
    <row r="35" spans="1:8">
      <c r="A35" s="264" t="s">
        <v>827</v>
      </c>
      <c r="B35" s="786">
        <v>5</v>
      </c>
      <c r="C35" s="771"/>
      <c r="D35" s="771"/>
      <c r="E35" s="771"/>
      <c r="F35" s="257">
        <v>5</v>
      </c>
      <c r="G35" s="259"/>
      <c r="H35" s="246"/>
    </row>
    <row r="36" spans="1:8">
      <c r="A36" s="264" t="s">
        <v>828</v>
      </c>
      <c r="B36" s="786">
        <v>66.55</v>
      </c>
      <c r="C36" s="770"/>
      <c r="D36" s="770"/>
      <c r="E36" s="770"/>
      <c r="F36" s="257">
        <v>66.55</v>
      </c>
      <c r="G36" s="259"/>
      <c r="H36" s="246"/>
    </row>
    <row r="37" spans="1:8">
      <c r="A37" s="264" t="s">
        <v>566</v>
      </c>
      <c r="B37" s="786">
        <v>22.28</v>
      </c>
      <c r="C37" s="771"/>
      <c r="D37" s="771"/>
      <c r="E37" s="771"/>
      <c r="F37" s="257">
        <v>22.28</v>
      </c>
      <c r="G37" s="259"/>
      <c r="H37" s="246"/>
    </row>
    <row r="38" spans="1:8">
      <c r="A38" s="264" t="s">
        <v>241</v>
      </c>
      <c r="B38" s="786">
        <v>243.05</v>
      </c>
      <c r="C38" s="770"/>
      <c r="D38" s="770"/>
      <c r="E38" s="771"/>
      <c r="F38" s="257">
        <v>243.05</v>
      </c>
      <c r="G38" s="259"/>
      <c r="H38" s="246"/>
    </row>
    <row r="39" spans="1:8">
      <c r="A39" s="264" t="s">
        <v>1287</v>
      </c>
      <c r="B39" s="629">
        <v>2.81</v>
      </c>
      <c r="C39" s="260"/>
      <c r="D39" s="260"/>
      <c r="E39" s="260"/>
      <c r="F39" s="257">
        <v>2.81</v>
      </c>
      <c r="G39" s="259"/>
      <c r="H39" s="246"/>
    </row>
    <row r="40" spans="1:8">
      <c r="A40" s="264" t="s">
        <v>688</v>
      </c>
      <c r="B40" s="786">
        <v>144.9</v>
      </c>
      <c r="C40" s="771">
        <v>7.2</v>
      </c>
      <c r="D40" s="771"/>
      <c r="E40" s="771"/>
      <c r="F40" s="257">
        <v>152.1</v>
      </c>
      <c r="G40" s="259"/>
      <c r="H40" s="246"/>
    </row>
    <row r="41" spans="1:8">
      <c r="A41" s="264" t="s">
        <v>829</v>
      </c>
      <c r="B41" s="786"/>
      <c r="C41" s="771"/>
      <c r="D41" s="771">
        <v>108</v>
      </c>
      <c r="E41" s="771">
        <v>59</v>
      </c>
      <c r="F41" s="257">
        <v>167</v>
      </c>
      <c r="G41" s="259"/>
      <c r="H41" s="246"/>
    </row>
    <row r="42" spans="1:8">
      <c r="A42" s="264" t="s">
        <v>567</v>
      </c>
      <c r="B42" s="786"/>
      <c r="C42" s="770">
        <v>9.4499999999999993</v>
      </c>
      <c r="D42" s="770"/>
      <c r="E42" s="771"/>
      <c r="F42" s="257">
        <v>9.4499999999999993</v>
      </c>
      <c r="G42" s="259"/>
      <c r="H42" s="246"/>
    </row>
    <row r="43" spans="1:8">
      <c r="A43" s="264" t="s">
        <v>1194</v>
      </c>
      <c r="B43" s="629">
        <v>1</v>
      </c>
      <c r="C43" s="260"/>
      <c r="D43" s="260"/>
      <c r="E43" s="260"/>
      <c r="F43" s="257">
        <v>1</v>
      </c>
      <c r="G43" s="259"/>
      <c r="H43" s="246"/>
    </row>
    <row r="44" spans="1:8">
      <c r="A44" s="264" t="s">
        <v>687</v>
      </c>
      <c r="B44" s="786">
        <v>123.35999999999999</v>
      </c>
      <c r="C44" s="770">
        <v>4.4000000000000004</v>
      </c>
      <c r="D44" s="770"/>
      <c r="E44" s="771"/>
      <c r="F44" s="257">
        <v>127.75999999999999</v>
      </c>
      <c r="G44" s="259"/>
      <c r="H44" s="246"/>
    </row>
    <row r="45" spans="1:8">
      <c r="A45" s="264" t="s">
        <v>830</v>
      </c>
      <c r="B45" s="786">
        <v>123.81</v>
      </c>
      <c r="C45" s="770"/>
      <c r="D45" s="770"/>
      <c r="E45" s="770"/>
      <c r="F45" s="257">
        <v>123.81</v>
      </c>
      <c r="G45" s="259"/>
      <c r="H45" s="246"/>
    </row>
    <row r="46" spans="1:8">
      <c r="A46" s="264" t="s">
        <v>831</v>
      </c>
      <c r="B46" s="786">
        <v>252.81999999999996</v>
      </c>
      <c r="C46" s="770"/>
      <c r="D46" s="770"/>
      <c r="E46" s="771"/>
      <c r="F46" s="257">
        <v>252.81999999999996</v>
      </c>
      <c r="G46" s="259"/>
      <c r="H46" s="246"/>
    </row>
    <row r="47" spans="1:8">
      <c r="A47" s="787" t="s">
        <v>1288</v>
      </c>
      <c r="B47" s="786"/>
      <c r="C47" s="771"/>
      <c r="D47" s="771"/>
      <c r="E47" s="771">
        <v>1054.01</v>
      </c>
      <c r="F47" s="257">
        <v>1054.01</v>
      </c>
      <c r="G47" s="259">
        <v>423.34000000000003</v>
      </c>
      <c r="H47" s="246">
        <v>423.34000000000003</v>
      </c>
    </row>
    <row r="48" spans="1:8">
      <c r="A48" s="264" t="s">
        <v>832</v>
      </c>
      <c r="B48" s="786">
        <v>32.26</v>
      </c>
      <c r="C48" s="771"/>
      <c r="D48" s="771"/>
      <c r="E48" s="771"/>
      <c r="F48" s="257">
        <v>32.26</v>
      </c>
      <c r="G48" s="259"/>
      <c r="H48" s="246"/>
    </row>
    <row r="49" spans="1:8">
      <c r="A49" s="264" t="s">
        <v>833</v>
      </c>
      <c r="B49" s="629">
        <v>2.14</v>
      </c>
      <c r="C49" s="260"/>
      <c r="D49" s="260"/>
      <c r="E49" s="260"/>
      <c r="F49" s="257">
        <v>2.14</v>
      </c>
      <c r="G49" s="259"/>
      <c r="H49" s="246"/>
    </row>
    <row r="50" spans="1:8">
      <c r="A50" s="264" t="s">
        <v>834</v>
      </c>
      <c r="B50" s="629">
        <v>76.350000000000009</v>
      </c>
      <c r="C50" s="260"/>
      <c r="D50" s="260"/>
      <c r="E50" s="260"/>
      <c r="F50" s="257">
        <v>76.350000000000009</v>
      </c>
      <c r="G50" s="259"/>
      <c r="H50" s="246"/>
    </row>
    <row r="51" spans="1:8">
      <c r="A51" s="264" t="s">
        <v>568</v>
      </c>
      <c r="B51" s="629"/>
      <c r="C51" s="260"/>
      <c r="D51" s="260">
        <v>15.89</v>
      </c>
      <c r="E51" s="260"/>
      <c r="F51" s="257">
        <v>15.89</v>
      </c>
      <c r="G51" s="259"/>
      <c r="H51" s="246"/>
    </row>
    <row r="52" spans="1:8">
      <c r="A52" s="264" t="s">
        <v>835</v>
      </c>
      <c r="B52" s="629">
        <v>7.06</v>
      </c>
      <c r="C52" s="260"/>
      <c r="D52" s="260"/>
      <c r="E52" s="260"/>
      <c r="F52" s="257">
        <v>7.06</v>
      </c>
      <c r="G52" s="259"/>
      <c r="H52" s="246"/>
    </row>
    <row r="53" spans="1:8">
      <c r="A53" s="264" t="s">
        <v>836</v>
      </c>
      <c r="B53" s="629">
        <v>29.65</v>
      </c>
      <c r="C53" s="260"/>
      <c r="D53" s="260"/>
      <c r="E53" s="260"/>
      <c r="F53" s="257">
        <v>29.65</v>
      </c>
      <c r="G53" s="259"/>
      <c r="H53" s="246"/>
    </row>
    <row r="54" spans="1:8">
      <c r="A54" s="264" t="s">
        <v>837</v>
      </c>
      <c r="B54" s="629">
        <v>171.91</v>
      </c>
      <c r="C54" s="260"/>
      <c r="D54" s="260"/>
      <c r="E54" s="260"/>
      <c r="F54" s="257">
        <v>171.91</v>
      </c>
      <c r="G54" s="259"/>
      <c r="H54" s="246"/>
    </row>
    <row r="55" spans="1:8">
      <c r="A55" s="264" t="s">
        <v>838</v>
      </c>
      <c r="B55" s="629">
        <v>137.21</v>
      </c>
      <c r="C55" s="260"/>
      <c r="D55" s="260"/>
      <c r="E55" s="260"/>
      <c r="F55" s="257">
        <v>137.21</v>
      </c>
      <c r="G55" s="259"/>
      <c r="H55" s="246"/>
    </row>
    <row r="56" spans="1:8">
      <c r="A56" s="264" t="s">
        <v>569</v>
      </c>
      <c r="B56" s="629">
        <v>3.5</v>
      </c>
      <c r="C56" s="260">
        <v>7.2</v>
      </c>
      <c r="D56" s="260"/>
      <c r="E56" s="260"/>
      <c r="F56" s="257">
        <v>10.7</v>
      </c>
      <c r="G56" s="259"/>
      <c r="H56" s="246"/>
    </row>
    <row r="57" spans="1:8">
      <c r="A57" s="264" t="s">
        <v>499</v>
      </c>
      <c r="B57" s="629">
        <v>3.5</v>
      </c>
      <c r="C57" s="260"/>
      <c r="D57" s="260"/>
      <c r="E57" s="260">
        <v>4.5</v>
      </c>
      <c r="F57" s="257">
        <v>8</v>
      </c>
      <c r="G57" s="259"/>
      <c r="H57" s="246"/>
    </row>
    <row r="58" spans="1:8">
      <c r="A58" s="264" t="s">
        <v>839</v>
      </c>
      <c r="B58" s="629">
        <v>13.040000000000001</v>
      </c>
      <c r="C58" s="260"/>
      <c r="D58" s="260"/>
      <c r="E58" s="260"/>
      <c r="F58" s="257">
        <v>13.040000000000001</v>
      </c>
      <c r="G58" s="259"/>
      <c r="H58" s="246"/>
    </row>
    <row r="59" spans="1:8">
      <c r="A59" s="264" t="s">
        <v>240</v>
      </c>
      <c r="B59" s="629">
        <v>0.03</v>
      </c>
      <c r="C59" s="260"/>
      <c r="D59" s="260"/>
      <c r="E59" s="260"/>
      <c r="F59" s="257">
        <v>0.03</v>
      </c>
      <c r="G59" s="259"/>
      <c r="H59" s="246"/>
    </row>
    <row r="60" spans="1:8">
      <c r="A60" s="264" t="s">
        <v>501</v>
      </c>
      <c r="B60" s="629">
        <v>2</v>
      </c>
      <c r="C60" s="260">
        <v>30</v>
      </c>
      <c r="D60" s="260"/>
      <c r="E60" s="260"/>
      <c r="F60" s="257">
        <v>32</v>
      </c>
      <c r="G60" s="259"/>
      <c r="H60" s="246"/>
    </row>
    <row r="61" spans="1:8">
      <c r="A61" s="264" t="s">
        <v>252</v>
      </c>
      <c r="B61" s="629">
        <v>17</v>
      </c>
      <c r="C61" s="260"/>
      <c r="D61" s="260"/>
      <c r="E61" s="260"/>
      <c r="F61" s="257">
        <v>17</v>
      </c>
      <c r="G61" s="259"/>
      <c r="H61" s="246"/>
    </row>
    <row r="62" spans="1:8">
      <c r="A62" s="264" t="s">
        <v>680</v>
      </c>
      <c r="B62" s="629">
        <v>601.20000000000005</v>
      </c>
      <c r="C62" s="260">
        <v>246.20999999999998</v>
      </c>
      <c r="D62" s="260"/>
      <c r="E62" s="260"/>
      <c r="F62" s="257">
        <v>847.41000000000008</v>
      </c>
      <c r="G62" s="259"/>
      <c r="H62" s="246"/>
    </row>
    <row r="63" spans="1:8">
      <c r="A63" s="264" t="s">
        <v>676</v>
      </c>
      <c r="B63" s="629">
        <v>140.30000000000001</v>
      </c>
      <c r="C63" s="260">
        <v>625.54</v>
      </c>
      <c r="D63" s="260"/>
      <c r="E63" s="260"/>
      <c r="F63" s="257">
        <v>765.83999999999992</v>
      </c>
      <c r="G63" s="259"/>
      <c r="H63" s="246"/>
    </row>
    <row r="64" spans="1:8">
      <c r="A64" s="264" t="s">
        <v>570</v>
      </c>
      <c r="B64" s="629">
        <v>21.2</v>
      </c>
      <c r="C64" s="260">
        <v>147.69999999999999</v>
      </c>
      <c r="D64" s="260"/>
      <c r="E64" s="260">
        <v>12.8</v>
      </c>
      <c r="F64" s="257">
        <v>181.7</v>
      </c>
      <c r="G64" s="259"/>
      <c r="H64" s="246"/>
    </row>
    <row r="65" spans="1:8">
      <c r="A65" s="264" t="s">
        <v>677</v>
      </c>
      <c r="B65" s="629">
        <v>647.67999999999995</v>
      </c>
      <c r="C65" s="260">
        <v>1534.79</v>
      </c>
      <c r="D65" s="260">
        <v>118.4</v>
      </c>
      <c r="E65" s="260"/>
      <c r="F65" s="257">
        <v>2300.87</v>
      </c>
      <c r="G65" s="259"/>
      <c r="H65" s="246"/>
    </row>
    <row r="66" spans="1:8">
      <c r="A66" s="264" t="s">
        <v>679</v>
      </c>
      <c r="B66" s="629">
        <v>301.67</v>
      </c>
      <c r="C66" s="260">
        <v>1222.75</v>
      </c>
      <c r="D66" s="260"/>
      <c r="E66" s="260"/>
      <c r="F66" s="257">
        <v>1524.42</v>
      </c>
      <c r="G66" s="259"/>
      <c r="H66" s="246"/>
    </row>
    <row r="67" spans="1:8">
      <c r="A67" s="264" t="s">
        <v>681</v>
      </c>
      <c r="B67" s="629">
        <v>30</v>
      </c>
      <c r="C67" s="260">
        <v>405.5</v>
      </c>
      <c r="D67" s="260">
        <v>860</v>
      </c>
      <c r="E67" s="260">
        <v>426.7</v>
      </c>
      <c r="F67" s="257">
        <v>1722.2</v>
      </c>
      <c r="G67" s="259"/>
      <c r="H67" s="246"/>
    </row>
    <row r="68" spans="1:8">
      <c r="A68" s="264" t="s">
        <v>675</v>
      </c>
      <c r="B68" s="629">
        <v>451.9</v>
      </c>
      <c r="C68" s="260">
        <v>890.15</v>
      </c>
      <c r="D68" s="260">
        <v>564.35</v>
      </c>
      <c r="E68" s="260"/>
      <c r="F68" s="257">
        <v>1906.4</v>
      </c>
      <c r="G68" s="259"/>
      <c r="H68" s="246"/>
    </row>
    <row r="69" spans="1:8">
      <c r="A69" s="264" t="s">
        <v>682</v>
      </c>
      <c r="B69" s="629">
        <v>51.5</v>
      </c>
      <c r="C69" s="260">
        <v>40.5</v>
      </c>
      <c r="D69" s="260"/>
      <c r="E69" s="260"/>
      <c r="F69" s="257">
        <v>92</v>
      </c>
      <c r="G69" s="259"/>
      <c r="H69" s="246"/>
    </row>
    <row r="70" spans="1:8">
      <c r="A70" s="264" t="s">
        <v>1038</v>
      </c>
      <c r="B70" s="629">
        <v>12.61</v>
      </c>
      <c r="C70" s="260"/>
      <c r="D70" s="260"/>
      <c r="E70" s="260"/>
      <c r="F70" s="257">
        <v>12.61</v>
      </c>
      <c r="G70" s="259"/>
      <c r="H70" s="246"/>
    </row>
    <row r="71" spans="1:8">
      <c r="A71" s="264" t="s">
        <v>1030</v>
      </c>
      <c r="B71" s="629">
        <v>27.259999999999998</v>
      </c>
      <c r="C71" s="260"/>
      <c r="D71" s="260"/>
      <c r="E71" s="260"/>
      <c r="F71" s="257">
        <v>27.259999999999998</v>
      </c>
      <c r="G71" s="259"/>
      <c r="H71" s="246"/>
    </row>
    <row r="72" spans="1:8">
      <c r="A72" s="264" t="s">
        <v>686</v>
      </c>
      <c r="B72" s="629"/>
      <c r="C72" s="260"/>
      <c r="D72" s="260"/>
      <c r="E72" s="260">
        <v>127.61000000000001</v>
      </c>
      <c r="F72" s="257">
        <v>127.61000000000001</v>
      </c>
      <c r="G72" s="259">
        <v>112.00999999999999</v>
      </c>
      <c r="H72" s="246">
        <v>112.00999999999999</v>
      </c>
    </row>
    <row r="73" spans="1:8">
      <c r="A73" s="264" t="s">
        <v>242</v>
      </c>
      <c r="B73" s="629">
        <v>0.31</v>
      </c>
      <c r="C73" s="260"/>
      <c r="D73" s="260"/>
      <c r="E73" s="260"/>
      <c r="F73" s="257">
        <v>0.31</v>
      </c>
      <c r="G73" s="259"/>
      <c r="H73" s="246"/>
    </row>
    <row r="74" spans="1:8">
      <c r="A74" s="264" t="s">
        <v>840</v>
      </c>
      <c r="B74" s="629">
        <v>139.14000000000001</v>
      </c>
      <c r="C74" s="260">
        <v>10.6</v>
      </c>
      <c r="D74" s="260">
        <v>0.03</v>
      </c>
      <c r="E74" s="260"/>
      <c r="F74" s="257">
        <v>149.77000000000001</v>
      </c>
      <c r="G74" s="259"/>
      <c r="H74" s="246"/>
    </row>
    <row r="75" spans="1:8">
      <c r="A75" s="264" t="s">
        <v>841</v>
      </c>
      <c r="B75" s="629">
        <v>302.85000000000002</v>
      </c>
      <c r="C75" s="260">
        <v>33</v>
      </c>
      <c r="D75" s="260"/>
      <c r="E75" s="260">
        <v>21</v>
      </c>
      <c r="F75" s="257">
        <v>356.85</v>
      </c>
      <c r="G75" s="259"/>
      <c r="H75" s="246"/>
    </row>
    <row r="76" spans="1:8">
      <c r="A76" s="264" t="s">
        <v>1289</v>
      </c>
      <c r="B76" s="629">
        <v>6.5600000000000005</v>
      </c>
      <c r="C76" s="260"/>
      <c r="D76" s="260"/>
      <c r="E76" s="260"/>
      <c r="F76" s="257">
        <v>6.5600000000000005</v>
      </c>
      <c r="G76" s="259"/>
      <c r="H76" s="246"/>
    </row>
    <row r="77" spans="1:8">
      <c r="A77" s="264" t="s">
        <v>842</v>
      </c>
      <c r="B77" s="629">
        <v>107.72000000000001</v>
      </c>
      <c r="C77" s="260"/>
      <c r="D77" s="260"/>
      <c r="E77" s="260"/>
      <c r="F77" s="257">
        <v>107.72000000000001</v>
      </c>
      <c r="G77" s="259"/>
      <c r="H77" s="246"/>
    </row>
    <row r="78" spans="1:8">
      <c r="A78" s="264" t="s">
        <v>251</v>
      </c>
      <c r="B78" s="629">
        <v>343.47999999999996</v>
      </c>
      <c r="C78" s="260"/>
      <c r="D78" s="260"/>
      <c r="E78" s="260"/>
      <c r="F78" s="257">
        <v>343.47999999999996</v>
      </c>
      <c r="G78" s="259"/>
      <c r="H78" s="246"/>
    </row>
    <row r="79" spans="1:8">
      <c r="A79" s="264" t="s">
        <v>1037</v>
      </c>
      <c r="B79" s="629">
        <v>2648.47</v>
      </c>
      <c r="C79" s="260"/>
      <c r="D79" s="260"/>
      <c r="E79" s="260"/>
      <c r="F79" s="257">
        <v>2648.47</v>
      </c>
      <c r="G79" s="259"/>
      <c r="H79" s="246"/>
    </row>
    <row r="80" spans="1:8">
      <c r="A80" s="264" t="s">
        <v>843</v>
      </c>
      <c r="B80" s="629">
        <v>45.14</v>
      </c>
      <c r="C80" s="260">
        <v>91.23</v>
      </c>
      <c r="D80" s="260"/>
      <c r="E80" s="260"/>
      <c r="F80" s="257">
        <v>136.37</v>
      </c>
      <c r="G80" s="259"/>
      <c r="H80" s="246"/>
    </row>
    <row r="81" spans="1:8">
      <c r="A81" s="264" t="s">
        <v>844</v>
      </c>
      <c r="B81" s="629">
        <v>40.35</v>
      </c>
      <c r="C81" s="260"/>
      <c r="D81" s="260"/>
      <c r="E81" s="260"/>
      <c r="F81" s="257">
        <v>40.35</v>
      </c>
      <c r="G81" s="259"/>
      <c r="H81" s="246"/>
    </row>
    <row r="82" spans="1:8">
      <c r="A82" s="264" t="s">
        <v>1031</v>
      </c>
      <c r="B82" s="629">
        <v>377.11</v>
      </c>
      <c r="C82" s="260">
        <v>9.3000000000000007</v>
      </c>
      <c r="D82" s="260"/>
      <c r="E82" s="260"/>
      <c r="F82" s="257">
        <v>386.41</v>
      </c>
      <c r="G82" s="259"/>
      <c r="H82" s="246"/>
    </row>
    <row r="83" spans="1:8">
      <c r="A83" s="264" t="s">
        <v>1034</v>
      </c>
      <c r="B83" s="629">
        <v>48.1</v>
      </c>
      <c r="C83" s="260">
        <v>235.9</v>
      </c>
      <c r="D83" s="260"/>
      <c r="E83" s="260"/>
      <c r="F83" s="257">
        <v>284</v>
      </c>
      <c r="G83" s="259"/>
      <c r="H83" s="246"/>
    </row>
    <row r="84" spans="1:8">
      <c r="A84" s="264" t="s">
        <v>1290</v>
      </c>
      <c r="B84" s="629">
        <v>5</v>
      </c>
      <c r="C84" s="260"/>
      <c r="D84" s="260"/>
      <c r="E84" s="260"/>
      <c r="F84" s="257">
        <v>5</v>
      </c>
      <c r="G84" s="259"/>
      <c r="H84" s="246"/>
    </row>
    <row r="85" spans="1:8">
      <c r="A85" s="264" t="s">
        <v>845</v>
      </c>
      <c r="B85" s="629">
        <v>89.42</v>
      </c>
      <c r="C85" s="260">
        <v>26.85</v>
      </c>
      <c r="D85" s="260"/>
      <c r="E85" s="260"/>
      <c r="F85" s="257">
        <v>116.27000000000001</v>
      </c>
      <c r="G85" s="259"/>
      <c r="H85" s="246"/>
    </row>
    <row r="86" spans="1:8">
      <c r="A86" s="264" t="s">
        <v>1032</v>
      </c>
      <c r="B86" s="629">
        <v>347.76</v>
      </c>
      <c r="C86" s="260">
        <v>780.68000000000006</v>
      </c>
      <c r="D86" s="260"/>
      <c r="E86" s="260"/>
      <c r="F86" s="257">
        <v>1128.44</v>
      </c>
      <c r="G86" s="259"/>
      <c r="H86" s="246"/>
    </row>
    <row r="87" spans="1:8">
      <c r="A87" s="264" t="s">
        <v>1195</v>
      </c>
      <c r="B87" s="629">
        <v>5.09</v>
      </c>
      <c r="C87" s="260"/>
      <c r="D87" s="260"/>
      <c r="E87" s="260"/>
      <c r="F87" s="257">
        <v>5.09</v>
      </c>
      <c r="G87" s="259"/>
      <c r="H87" s="246"/>
    </row>
    <row r="88" spans="1:8">
      <c r="A88" s="264" t="s">
        <v>846</v>
      </c>
      <c r="B88" s="629">
        <v>35.480000000000004</v>
      </c>
      <c r="C88" s="260"/>
      <c r="D88" s="260"/>
      <c r="E88" s="260"/>
      <c r="F88" s="257">
        <v>35.480000000000004</v>
      </c>
      <c r="G88" s="259"/>
      <c r="H88" s="246"/>
    </row>
    <row r="89" spans="1:8">
      <c r="A89" s="264" t="s">
        <v>847</v>
      </c>
      <c r="B89" s="629">
        <v>55.47</v>
      </c>
      <c r="C89" s="260"/>
      <c r="D89" s="260"/>
      <c r="E89" s="260"/>
      <c r="F89" s="257">
        <v>55.47</v>
      </c>
      <c r="G89" s="259"/>
      <c r="H89" s="246"/>
    </row>
    <row r="90" spans="1:8">
      <c r="A90" s="264" t="s">
        <v>500</v>
      </c>
      <c r="B90" s="629">
        <v>41.33</v>
      </c>
      <c r="C90" s="260"/>
      <c r="D90" s="260">
        <v>0.78</v>
      </c>
      <c r="E90" s="260"/>
      <c r="F90" s="257">
        <v>42.11</v>
      </c>
      <c r="G90" s="259"/>
      <c r="H90" s="246"/>
    </row>
    <row r="91" spans="1:8">
      <c r="A91" s="264" t="s">
        <v>572</v>
      </c>
      <c r="B91" s="629">
        <v>12.24</v>
      </c>
      <c r="C91" s="260"/>
      <c r="D91" s="260"/>
      <c r="E91" s="260"/>
      <c r="F91" s="257">
        <v>12.24</v>
      </c>
      <c r="G91" s="259"/>
      <c r="H91" s="246"/>
    </row>
    <row r="92" spans="1:8">
      <c r="A92" s="264" t="s">
        <v>848</v>
      </c>
      <c r="B92" s="629">
        <v>9.120000000000001</v>
      </c>
      <c r="C92" s="260"/>
      <c r="D92" s="260"/>
      <c r="E92" s="260"/>
      <c r="F92" s="257">
        <v>9.120000000000001</v>
      </c>
      <c r="G92" s="259"/>
      <c r="H92" s="246"/>
    </row>
    <row r="93" spans="1:8">
      <c r="A93" s="264" t="s">
        <v>849</v>
      </c>
      <c r="B93" s="629">
        <v>12.36</v>
      </c>
      <c r="C93" s="260"/>
      <c r="D93" s="260"/>
      <c r="E93" s="260"/>
      <c r="F93" s="257">
        <v>12.36</v>
      </c>
      <c r="G93" s="259"/>
      <c r="H93" s="246"/>
    </row>
    <row r="94" spans="1:8" hidden="1">
      <c r="A94" s="264" t="s">
        <v>1291</v>
      </c>
      <c r="B94" s="629">
        <v>2.08</v>
      </c>
      <c r="C94" s="260"/>
      <c r="D94" s="260"/>
      <c r="E94" s="260"/>
      <c r="F94" s="257">
        <v>2.08</v>
      </c>
      <c r="G94" s="259"/>
      <c r="H94" s="246"/>
    </row>
    <row r="95" spans="1:8" hidden="1">
      <c r="A95" s="264" t="s">
        <v>1196</v>
      </c>
      <c r="B95" s="629">
        <v>3.98</v>
      </c>
      <c r="C95" s="260"/>
      <c r="D95" s="260"/>
      <c r="E95" s="260"/>
      <c r="F95" s="257">
        <v>3.98</v>
      </c>
      <c r="G95" s="259"/>
      <c r="H95" s="246"/>
    </row>
    <row r="96" spans="1:8" hidden="1">
      <c r="A96" s="264" t="s">
        <v>502</v>
      </c>
      <c r="B96" s="629">
        <v>0.4</v>
      </c>
      <c r="C96" s="260"/>
      <c r="D96" s="260"/>
      <c r="E96" s="260"/>
      <c r="F96" s="257">
        <v>0.4</v>
      </c>
      <c r="G96" s="259"/>
      <c r="H96" s="246"/>
    </row>
    <row r="97" spans="1:8" hidden="1">
      <c r="A97" s="264" t="s">
        <v>850</v>
      </c>
      <c r="B97" s="629">
        <v>3.6500000000000004</v>
      </c>
      <c r="C97" s="260"/>
      <c r="D97" s="260"/>
      <c r="E97" s="260"/>
      <c r="F97" s="257">
        <v>3.6500000000000004</v>
      </c>
      <c r="G97" s="259"/>
      <c r="H97" s="246"/>
    </row>
    <row r="98" spans="1:8" hidden="1">
      <c r="A98" s="264" t="s">
        <v>629</v>
      </c>
      <c r="B98" s="629">
        <v>8548.2200000000012</v>
      </c>
      <c r="C98" s="260">
        <v>6358.95</v>
      </c>
      <c r="D98" s="260">
        <v>1667.4499999999998</v>
      </c>
      <c r="E98" s="260">
        <v>1705.62</v>
      </c>
      <c r="F98" s="257">
        <v>18280.240000000009</v>
      </c>
      <c r="G98" s="259">
        <v>535.35</v>
      </c>
      <c r="H98" s="246">
        <v>535.35</v>
      </c>
    </row>
    <row r="99" spans="1:8">
      <c r="A99" s="264" t="s">
        <v>1291</v>
      </c>
      <c r="B99" s="629">
        <v>2.08</v>
      </c>
      <c r="C99" s="260"/>
      <c r="D99" s="260"/>
      <c r="E99" s="260"/>
      <c r="F99" s="257">
        <f>SUM(B99:E99)</f>
        <v>2.08</v>
      </c>
      <c r="G99" s="259"/>
      <c r="H99" s="246"/>
    </row>
    <row r="100" spans="1:8">
      <c r="A100" s="264" t="s">
        <v>1196</v>
      </c>
      <c r="B100" s="629">
        <v>3.98</v>
      </c>
      <c r="C100" s="260"/>
      <c r="D100" s="260"/>
      <c r="E100" s="260"/>
      <c r="F100" s="257">
        <f>SUM(B100:E100)</f>
        <v>3.98</v>
      </c>
      <c r="G100" s="259"/>
      <c r="H100" s="246"/>
    </row>
    <row r="101" spans="1:8">
      <c r="A101" s="264" t="s">
        <v>502</v>
      </c>
      <c r="B101" s="629">
        <v>0.4</v>
      </c>
      <c r="C101" s="260"/>
      <c r="D101" s="260"/>
      <c r="E101" s="260"/>
      <c r="F101" s="257">
        <f>SUM(B101:E101)</f>
        <v>0.4</v>
      </c>
      <c r="G101" s="259"/>
      <c r="H101" s="246"/>
    </row>
    <row r="102" spans="1:8">
      <c r="A102" s="264" t="s">
        <v>850</v>
      </c>
      <c r="B102" s="629">
        <v>3.6500000000000004</v>
      </c>
      <c r="C102" s="260"/>
      <c r="D102" s="260"/>
      <c r="E102" s="260"/>
      <c r="F102" s="257">
        <f>SUM(B102:E102)</f>
        <v>3.6500000000000004</v>
      </c>
      <c r="G102" s="259"/>
      <c r="H102" s="246"/>
    </row>
    <row r="103" spans="1:8" ht="13.5" thickBot="1">
      <c r="A103" s="521" t="s">
        <v>629</v>
      </c>
      <c r="B103" s="630">
        <v>8548.2200000000012</v>
      </c>
      <c r="C103" s="261">
        <v>6358.95</v>
      </c>
      <c r="D103" s="261">
        <v>1667.4499999999998</v>
      </c>
      <c r="E103" s="261">
        <v>1705.62</v>
      </c>
      <c r="F103" s="631">
        <v>18280.240000000009</v>
      </c>
      <c r="G103" s="261">
        <v>535.35</v>
      </c>
      <c r="H103" s="250">
        <v>535.35</v>
      </c>
    </row>
  </sheetData>
  <mergeCells count="9">
    <mergeCell ref="A28:A29"/>
    <mergeCell ref="B28:F28"/>
    <mergeCell ref="G28:H28"/>
    <mergeCell ref="A1:H1"/>
    <mergeCell ref="A3:H3"/>
    <mergeCell ref="A4:H4"/>
    <mergeCell ref="A6:A7"/>
    <mergeCell ref="B6:F6"/>
    <mergeCell ref="G6:H6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:P26"/>
  <sheetViews>
    <sheetView view="pageBreakPreview" zoomScaleNormal="75" zoomScaleSheetLayoutView="100" workbookViewId="0">
      <selection activeCell="B3" sqref="B3:F3"/>
    </sheetView>
  </sheetViews>
  <sheetFormatPr baseColWidth="10" defaultRowHeight="12.75"/>
  <cols>
    <col min="1" max="1" width="10.140625" style="26" customWidth="1"/>
    <col min="2" max="2" width="45.28515625" style="26" customWidth="1"/>
    <col min="3" max="6" width="22" style="26" customWidth="1"/>
    <col min="7" max="16384" width="11.42578125" style="26"/>
  </cols>
  <sheetData>
    <row r="1" spans="2:16" ht="18">
      <c r="B1" s="1065" t="s">
        <v>636</v>
      </c>
      <c r="C1" s="1065"/>
      <c r="D1" s="1065"/>
      <c r="E1" s="1065"/>
      <c r="F1" s="1065"/>
      <c r="G1" s="25"/>
      <c r="H1" s="25"/>
      <c r="I1" s="25"/>
      <c r="J1" s="25"/>
      <c r="K1" s="25"/>
    </row>
    <row r="3" spans="2:16" ht="26.25" customHeight="1">
      <c r="B3" s="1080" t="s">
        <v>1292</v>
      </c>
      <c r="C3" s="1081"/>
      <c r="D3" s="1081"/>
      <c r="E3" s="1081"/>
      <c r="F3" s="1081"/>
      <c r="G3" s="39"/>
      <c r="H3" s="39"/>
      <c r="I3" s="39"/>
      <c r="J3" s="39"/>
      <c r="K3" s="39"/>
      <c r="L3" s="39"/>
    </row>
    <row r="4" spans="2:16" ht="13.5" thickBot="1">
      <c r="B4" s="1082"/>
      <c r="C4" s="1082"/>
      <c r="D4" s="1082"/>
      <c r="E4" s="1082"/>
      <c r="F4" s="1082"/>
    </row>
    <row r="5" spans="2:16" s="748" customFormat="1" ht="25.5" customHeight="1">
      <c r="B5" s="1068" t="s">
        <v>399</v>
      </c>
      <c r="C5" s="1083" t="s">
        <v>637</v>
      </c>
      <c r="D5" s="1083" t="s">
        <v>638</v>
      </c>
      <c r="E5" s="1083" t="s">
        <v>639</v>
      </c>
      <c r="F5" s="1053" t="s">
        <v>640</v>
      </c>
      <c r="G5" s="758"/>
      <c r="H5" s="758"/>
      <c r="I5" s="758"/>
      <c r="J5" s="758"/>
      <c r="K5" s="758"/>
      <c r="L5" s="758"/>
    </row>
    <row r="6" spans="2:16" s="748" customFormat="1" ht="28.5" customHeight="1" thickBot="1">
      <c r="B6" s="1069"/>
      <c r="C6" s="1084"/>
      <c r="D6" s="1084"/>
      <c r="E6" s="1084"/>
      <c r="F6" s="1054"/>
      <c r="G6" s="758"/>
      <c r="H6" s="758"/>
      <c r="I6" s="758"/>
      <c r="J6" s="758"/>
      <c r="K6" s="758"/>
      <c r="L6" s="758"/>
    </row>
    <row r="7" spans="2:16" s="748" customFormat="1">
      <c r="B7" s="749" t="s">
        <v>573</v>
      </c>
      <c r="C7" s="953">
        <v>1147385.8141000001</v>
      </c>
      <c r="D7" s="954">
        <v>25.685422061384614</v>
      </c>
      <c r="E7" s="955">
        <v>3319684.3059</v>
      </c>
      <c r="F7" s="956">
        <v>4467070.12</v>
      </c>
      <c r="G7" s="744"/>
      <c r="H7" s="744"/>
      <c r="I7" s="744"/>
      <c r="J7" s="744"/>
      <c r="K7" s="744"/>
      <c r="L7" s="744"/>
      <c r="M7" s="744"/>
      <c r="N7" s="744"/>
      <c r="O7" s="744"/>
      <c r="P7" s="744"/>
    </row>
    <row r="8" spans="2:16" s="748" customFormat="1">
      <c r="B8" s="753" t="s">
        <v>574</v>
      </c>
      <c r="C8" s="957">
        <v>70431.19</v>
      </c>
      <c r="D8" s="958">
        <v>2.6930118330462429</v>
      </c>
      <c r="E8" s="959">
        <v>2544900.4300000002</v>
      </c>
      <c r="F8" s="960">
        <v>2615331.62</v>
      </c>
      <c r="G8" s="744"/>
      <c r="H8" s="744"/>
      <c r="I8" s="744"/>
      <c r="J8" s="744"/>
      <c r="K8" s="744"/>
      <c r="L8" s="744"/>
      <c r="M8" s="744"/>
      <c r="N8" s="744"/>
      <c r="O8" s="744"/>
      <c r="P8" s="744"/>
    </row>
    <row r="9" spans="2:16" s="748" customFormat="1">
      <c r="B9" s="753" t="s">
        <v>243</v>
      </c>
      <c r="C9" s="957">
        <v>1650</v>
      </c>
      <c r="D9" s="958">
        <v>0.29130439948560233</v>
      </c>
      <c r="E9" s="959">
        <v>564767.81000000006</v>
      </c>
      <c r="F9" s="960">
        <v>566417.81000000006</v>
      </c>
      <c r="G9" s="744"/>
      <c r="H9" s="744"/>
      <c r="I9" s="744"/>
      <c r="J9" s="744"/>
      <c r="K9" s="744"/>
      <c r="L9" s="744"/>
      <c r="M9" s="744"/>
      <c r="N9" s="744"/>
      <c r="O9" s="744"/>
      <c r="P9" s="744"/>
    </row>
    <row r="10" spans="2:16" s="748" customFormat="1">
      <c r="B10" s="753" t="s">
        <v>641</v>
      </c>
      <c r="C10" s="957">
        <v>17601</v>
      </c>
      <c r="D10" s="958">
        <v>4.8312322738503086</v>
      </c>
      <c r="E10" s="959">
        <v>346715.99</v>
      </c>
      <c r="F10" s="960">
        <v>364316.99</v>
      </c>
      <c r="G10" s="744"/>
      <c r="H10" s="744"/>
      <c r="I10" s="744"/>
      <c r="J10" s="744"/>
      <c r="K10" s="744"/>
      <c r="L10" s="744"/>
      <c r="M10" s="744"/>
      <c r="N10" s="744"/>
      <c r="O10" s="744"/>
      <c r="P10" s="744"/>
    </row>
    <row r="11" spans="2:16" s="748" customFormat="1">
      <c r="B11" s="753" t="s">
        <v>642</v>
      </c>
      <c r="C11" s="957">
        <v>383969.36000000004</v>
      </c>
      <c r="D11" s="958">
        <v>10.673118458975805</v>
      </c>
      <c r="E11" s="959">
        <v>3213567.4</v>
      </c>
      <c r="F11" s="960">
        <v>3597536.76</v>
      </c>
      <c r="G11" s="744"/>
      <c r="H11" s="744"/>
      <c r="I11" s="744"/>
      <c r="J11" s="744"/>
      <c r="K11" s="744"/>
      <c r="L11" s="744"/>
      <c r="M11" s="744"/>
      <c r="N11" s="744"/>
      <c r="O11" s="744"/>
      <c r="P11" s="744"/>
    </row>
    <row r="12" spans="2:16" s="748" customFormat="1">
      <c r="B12" s="753" t="s">
        <v>643</v>
      </c>
      <c r="C12" s="957">
        <v>821060.29999999993</v>
      </c>
      <c r="D12" s="958">
        <v>17.050871601358004</v>
      </c>
      <c r="E12" s="959">
        <v>3994296.4699999997</v>
      </c>
      <c r="F12" s="960">
        <v>4815356.7699999996</v>
      </c>
      <c r="G12" s="744"/>
      <c r="H12" s="744"/>
      <c r="I12" s="744"/>
      <c r="J12" s="744"/>
      <c r="K12" s="744"/>
      <c r="L12" s="744"/>
      <c r="M12" s="744"/>
      <c r="N12" s="744"/>
      <c r="O12" s="744"/>
      <c r="P12" s="744"/>
    </row>
    <row r="13" spans="2:16" s="748" customFormat="1">
      <c r="B13" s="753" t="s">
        <v>644</v>
      </c>
      <c r="C13" s="957">
        <v>701465.2</v>
      </c>
      <c r="D13" s="958">
        <v>36.214880510056375</v>
      </c>
      <c r="E13" s="959">
        <v>1235487.76</v>
      </c>
      <c r="F13" s="960">
        <v>1936952.96</v>
      </c>
      <c r="G13" s="744"/>
      <c r="H13" s="744"/>
      <c r="I13" s="744"/>
      <c r="J13" s="744"/>
      <c r="K13" s="744"/>
      <c r="L13" s="744"/>
      <c r="M13" s="744"/>
      <c r="N13" s="744"/>
      <c r="O13" s="744"/>
      <c r="P13" s="744"/>
    </row>
    <row r="14" spans="2:16" s="748" customFormat="1">
      <c r="B14" s="753" t="s">
        <v>244</v>
      </c>
      <c r="C14" s="957">
        <v>86503.4</v>
      </c>
      <c r="D14" s="958">
        <v>19.737825805360057</v>
      </c>
      <c r="E14" s="959">
        <v>351758.65</v>
      </c>
      <c r="F14" s="960">
        <v>438262.05</v>
      </c>
      <c r="G14" s="744"/>
      <c r="H14" s="744"/>
      <c r="I14" s="744"/>
      <c r="J14" s="744"/>
      <c r="K14" s="744"/>
      <c r="L14" s="744"/>
      <c r="M14" s="744"/>
      <c r="N14" s="744"/>
      <c r="O14" s="744"/>
      <c r="P14" s="744"/>
    </row>
    <row r="15" spans="2:16" s="748" customFormat="1">
      <c r="B15" s="753" t="s">
        <v>645</v>
      </c>
      <c r="C15" s="957">
        <v>305382.58</v>
      </c>
      <c r="D15" s="958">
        <v>51.37941838781132</v>
      </c>
      <c r="E15" s="959">
        <v>288984.95</v>
      </c>
      <c r="F15" s="960">
        <v>594367.53</v>
      </c>
      <c r="G15" s="744"/>
      <c r="H15" s="744"/>
      <c r="I15" s="744"/>
      <c r="J15" s="744"/>
      <c r="K15" s="744"/>
      <c r="L15" s="744"/>
      <c r="M15" s="744"/>
      <c r="N15" s="744"/>
      <c r="O15" s="744"/>
      <c r="P15" s="744"/>
    </row>
    <row r="16" spans="2:16" s="748" customFormat="1">
      <c r="B16" s="753" t="s">
        <v>576</v>
      </c>
      <c r="C16" s="957">
        <v>20953.55</v>
      </c>
      <c r="D16" s="958">
        <v>1.6537453037052376</v>
      </c>
      <c r="E16" s="959">
        <v>1246082.55</v>
      </c>
      <c r="F16" s="960">
        <v>1267036.1000000001</v>
      </c>
      <c r="G16" s="744"/>
      <c r="H16" s="744"/>
      <c r="I16" s="744"/>
      <c r="J16" s="744"/>
      <c r="K16" s="744"/>
      <c r="L16" s="744"/>
      <c r="M16" s="744"/>
      <c r="N16" s="744"/>
      <c r="O16" s="744"/>
      <c r="P16" s="744"/>
    </row>
    <row r="17" spans="2:16" s="748" customFormat="1">
      <c r="B17" s="753" t="s">
        <v>656</v>
      </c>
      <c r="C17" s="957">
        <v>104063.99</v>
      </c>
      <c r="D17" s="958">
        <v>3.8148606425195344</v>
      </c>
      <c r="E17" s="959">
        <v>2623794.2399999998</v>
      </c>
      <c r="F17" s="960">
        <v>2727858.23</v>
      </c>
      <c r="G17" s="744"/>
      <c r="H17" s="744"/>
      <c r="I17" s="744"/>
      <c r="J17" s="744"/>
      <c r="K17" s="744"/>
      <c r="L17" s="744"/>
      <c r="M17" s="744"/>
      <c r="N17" s="744"/>
      <c r="O17" s="744"/>
      <c r="P17" s="744"/>
    </row>
    <row r="18" spans="2:16" s="748" customFormat="1">
      <c r="B18" s="753" t="s">
        <v>646</v>
      </c>
      <c r="C18" s="957">
        <v>195970.28000000003</v>
      </c>
      <c r="D18" s="958">
        <v>9.602836802420347</v>
      </c>
      <c r="E18" s="959">
        <v>1844783.76</v>
      </c>
      <c r="F18" s="960">
        <v>2040754.04</v>
      </c>
      <c r="G18" s="744"/>
      <c r="H18" s="744"/>
      <c r="I18" s="744"/>
      <c r="J18" s="744"/>
      <c r="K18" s="744"/>
      <c r="L18" s="744"/>
      <c r="M18" s="744"/>
      <c r="N18" s="744"/>
      <c r="O18" s="744"/>
      <c r="P18" s="744"/>
    </row>
    <row r="19" spans="2:16" s="748" customFormat="1">
      <c r="B19" s="753" t="s">
        <v>577</v>
      </c>
      <c r="C19" s="957">
        <v>7747.81</v>
      </c>
      <c r="D19" s="958">
        <v>3.4874399793845292</v>
      </c>
      <c r="E19" s="959">
        <v>214415.44</v>
      </c>
      <c r="F19" s="960">
        <v>222163.25</v>
      </c>
      <c r="G19" s="744"/>
      <c r="H19" s="744"/>
      <c r="I19" s="744"/>
      <c r="J19" s="744"/>
      <c r="K19" s="744"/>
      <c r="L19" s="744"/>
      <c r="M19" s="744"/>
      <c r="N19" s="744"/>
      <c r="O19" s="744"/>
      <c r="P19" s="744"/>
    </row>
    <row r="20" spans="2:16" s="748" customFormat="1">
      <c r="B20" s="753" t="s">
        <v>647</v>
      </c>
      <c r="C20" s="957">
        <v>79593.960000000006</v>
      </c>
      <c r="D20" s="958">
        <v>25.596841598873038</v>
      </c>
      <c r="E20" s="959">
        <v>231358.31</v>
      </c>
      <c r="F20" s="960">
        <v>310952.27</v>
      </c>
      <c r="G20" s="744"/>
      <c r="H20" s="744"/>
      <c r="I20" s="744"/>
      <c r="J20" s="744"/>
      <c r="K20" s="744"/>
      <c r="L20" s="744"/>
      <c r="M20" s="744"/>
      <c r="N20" s="744"/>
      <c r="O20" s="744"/>
      <c r="P20" s="744"/>
    </row>
    <row r="21" spans="2:16" s="748" customFormat="1">
      <c r="B21" s="753" t="s">
        <v>578</v>
      </c>
      <c r="C21" s="957">
        <v>71709</v>
      </c>
      <c r="D21" s="958">
        <v>14.581340512173119</v>
      </c>
      <c r="E21" s="959">
        <v>420077.06</v>
      </c>
      <c r="F21" s="960">
        <v>491786.06</v>
      </c>
      <c r="G21" s="744"/>
      <c r="H21" s="744"/>
      <c r="I21" s="744"/>
      <c r="J21" s="744"/>
      <c r="K21" s="744"/>
      <c r="L21" s="744"/>
      <c r="M21" s="744"/>
      <c r="N21" s="744"/>
      <c r="O21" s="744"/>
      <c r="P21" s="744"/>
    </row>
    <row r="22" spans="2:16" s="748" customFormat="1">
      <c r="B22" s="753" t="s">
        <v>245</v>
      </c>
      <c r="C22" s="957">
        <v>1773.86</v>
      </c>
      <c r="D22" s="958">
        <v>0.23022827741249768</v>
      </c>
      <c r="E22" s="959">
        <v>768704.91</v>
      </c>
      <c r="F22" s="960">
        <v>770478.77</v>
      </c>
      <c r="G22" s="744"/>
      <c r="H22" s="744"/>
      <c r="I22" s="744"/>
      <c r="J22" s="744"/>
      <c r="K22" s="744"/>
      <c r="L22" s="744"/>
      <c r="M22" s="744"/>
      <c r="N22" s="744"/>
      <c r="O22" s="744"/>
      <c r="P22" s="744"/>
    </row>
    <row r="23" spans="2:16" s="748" customFormat="1">
      <c r="B23" s="753" t="s">
        <v>649</v>
      </c>
      <c r="C23" s="957">
        <v>42200.62</v>
      </c>
      <c r="D23" s="958">
        <v>8.2525645005196004</v>
      </c>
      <c r="E23" s="959">
        <v>469163.09</v>
      </c>
      <c r="F23" s="960">
        <v>511363.71</v>
      </c>
      <c r="G23" s="744"/>
      <c r="H23" s="744"/>
      <c r="I23" s="744"/>
      <c r="J23" s="744"/>
      <c r="K23" s="744"/>
      <c r="L23" s="744"/>
      <c r="M23" s="744"/>
      <c r="N23" s="744"/>
      <c r="O23" s="744"/>
      <c r="P23" s="744"/>
    </row>
    <row r="24" spans="2:16" s="748" customFormat="1">
      <c r="B24" s="753"/>
      <c r="C24" s="789"/>
      <c r="D24" s="788"/>
      <c r="E24" s="789"/>
      <c r="F24" s="790"/>
      <c r="G24" s="758"/>
      <c r="H24" s="744"/>
      <c r="I24" s="758"/>
      <c r="J24" s="744"/>
      <c r="K24" s="758"/>
      <c r="L24" s="744"/>
      <c r="M24" s="758"/>
      <c r="N24" s="744"/>
      <c r="O24" s="758"/>
      <c r="P24" s="744"/>
    </row>
    <row r="25" spans="2:16" s="748" customFormat="1" ht="19.5" customHeight="1" thickBot="1">
      <c r="B25" s="238" t="s">
        <v>508</v>
      </c>
      <c r="C25" s="952">
        <v>4059461.9140999997</v>
      </c>
      <c r="D25" s="710">
        <v>14.635017580557767</v>
      </c>
      <c r="E25" s="952">
        <v>23678543.1259</v>
      </c>
      <c r="F25" s="961">
        <v>27738005.040000003</v>
      </c>
      <c r="G25" s="744"/>
      <c r="H25" s="744"/>
      <c r="I25" s="744"/>
      <c r="J25" s="744"/>
      <c r="K25" s="744"/>
      <c r="L25" s="744"/>
      <c r="M25" s="744"/>
      <c r="N25" s="744"/>
      <c r="O25" s="744"/>
      <c r="P25" s="744"/>
    </row>
    <row r="26" spans="2:16" s="748" customFormat="1" ht="26.25" customHeight="1">
      <c r="B26" s="1079" t="s">
        <v>1293</v>
      </c>
      <c r="C26" s="1079"/>
      <c r="D26" s="1079"/>
      <c r="E26" s="1079"/>
      <c r="F26" s="1079"/>
    </row>
  </sheetData>
  <mergeCells count="9">
    <mergeCell ref="B26:F26"/>
    <mergeCell ref="B1:F1"/>
    <mergeCell ref="B3:F3"/>
    <mergeCell ref="B4:F4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O26"/>
  <sheetViews>
    <sheetView view="pageBreakPreview" zoomScaleNormal="75" zoomScaleSheetLayoutView="100" workbookViewId="0">
      <selection activeCell="E26" sqref="E26"/>
    </sheetView>
  </sheetViews>
  <sheetFormatPr baseColWidth="10" defaultRowHeight="12.75"/>
  <cols>
    <col min="1" max="1" width="44.85546875" style="26" customWidth="1"/>
    <col min="2" max="5" width="19.7109375" style="26" customWidth="1"/>
    <col min="6" max="16384" width="11.42578125" style="26"/>
  </cols>
  <sheetData>
    <row r="1" spans="1:15" ht="18">
      <c r="A1" s="1065" t="s">
        <v>636</v>
      </c>
      <c r="B1" s="1065"/>
      <c r="C1" s="1065"/>
      <c r="D1" s="1065"/>
      <c r="E1" s="1065"/>
      <c r="F1" s="25"/>
      <c r="G1" s="25"/>
      <c r="H1" s="25"/>
      <c r="I1" s="25"/>
      <c r="J1" s="25"/>
    </row>
    <row r="3" spans="1:15" ht="26.25" customHeight="1">
      <c r="A3" s="1080" t="s">
        <v>1294</v>
      </c>
      <c r="B3" s="1081"/>
      <c r="C3" s="1081"/>
      <c r="D3" s="1081"/>
      <c r="E3" s="1081"/>
      <c r="F3" s="39"/>
      <c r="G3" s="39"/>
      <c r="H3" s="39"/>
      <c r="I3" s="39"/>
      <c r="J3" s="39"/>
      <c r="K3" s="39"/>
    </row>
    <row r="4" spans="1:15" ht="13.5" thickBot="1">
      <c r="A4" s="27"/>
      <c r="B4" s="27"/>
      <c r="C4" s="27"/>
      <c r="D4" s="27"/>
      <c r="E4" s="27"/>
    </row>
    <row r="5" spans="1:15" s="748" customFormat="1" ht="24.75" customHeight="1">
      <c r="A5" s="1068" t="s">
        <v>399</v>
      </c>
      <c r="B5" s="1083" t="s">
        <v>650</v>
      </c>
      <c r="C5" s="1083" t="s">
        <v>651</v>
      </c>
      <c r="D5" s="1083" t="s">
        <v>652</v>
      </c>
      <c r="E5" s="1085" t="s">
        <v>653</v>
      </c>
      <c r="F5" s="758"/>
      <c r="G5" s="758"/>
      <c r="H5" s="758"/>
      <c r="I5" s="758"/>
      <c r="J5" s="758"/>
      <c r="K5" s="758"/>
    </row>
    <row r="6" spans="1:15" s="748" customFormat="1" ht="28.5" customHeight="1" thickBot="1">
      <c r="A6" s="1069"/>
      <c r="B6" s="1084"/>
      <c r="C6" s="1084"/>
      <c r="D6" s="1084"/>
      <c r="E6" s="1086"/>
      <c r="F6" s="758"/>
      <c r="G6" s="758"/>
      <c r="H6" s="758"/>
      <c r="I6" s="758"/>
      <c r="J6" s="758"/>
      <c r="K6" s="758"/>
    </row>
    <row r="7" spans="1:15" s="748" customFormat="1" ht="18.75" customHeight="1">
      <c r="A7" s="749" t="s">
        <v>573</v>
      </c>
      <c r="B7" s="955">
        <v>570263.12410000002</v>
      </c>
      <c r="C7" s="962">
        <v>0.17701652737574033</v>
      </c>
      <c r="D7" s="955">
        <v>577122.69000000006</v>
      </c>
      <c r="E7" s="963">
        <v>0.49315122677802786</v>
      </c>
      <c r="F7" s="744"/>
      <c r="G7" s="744"/>
      <c r="H7" s="744"/>
      <c r="I7" s="744"/>
      <c r="J7" s="744"/>
      <c r="K7" s="744"/>
      <c r="L7" s="744"/>
      <c r="M7" s="744"/>
      <c r="N7" s="744"/>
      <c r="O7" s="744"/>
    </row>
    <row r="8" spans="1:15" s="748" customFormat="1">
      <c r="A8" s="753" t="s">
        <v>574</v>
      </c>
      <c r="B8" s="964"/>
      <c r="C8" s="965"/>
      <c r="D8" s="959">
        <v>70431.19</v>
      </c>
      <c r="E8" s="966">
        <v>6.7336730547681314E-2</v>
      </c>
      <c r="F8" s="744"/>
      <c r="G8" s="744"/>
      <c r="H8" s="744"/>
      <c r="I8" s="744"/>
      <c r="J8" s="744"/>
      <c r="K8" s="744"/>
      <c r="L8" s="744"/>
      <c r="M8" s="744"/>
      <c r="N8" s="744"/>
      <c r="O8" s="744"/>
    </row>
    <row r="9" spans="1:15" s="748" customFormat="1">
      <c r="A9" s="753" t="s">
        <v>246</v>
      </c>
      <c r="B9" s="964">
        <v>650</v>
      </c>
      <c r="C9" s="965">
        <v>1.4320953588675641E-3</v>
      </c>
      <c r="D9" s="959">
        <v>1000</v>
      </c>
      <c r="E9" s="966">
        <v>9.1103721587026832E-3</v>
      </c>
      <c r="F9" s="744"/>
      <c r="G9" s="744"/>
      <c r="H9" s="744"/>
      <c r="I9" s="744"/>
      <c r="J9" s="744"/>
      <c r="K9" s="744"/>
      <c r="L9" s="744"/>
      <c r="M9" s="744"/>
      <c r="N9" s="744"/>
      <c r="O9" s="744"/>
    </row>
    <row r="10" spans="1:15" s="748" customFormat="1">
      <c r="A10" s="753" t="s">
        <v>655</v>
      </c>
      <c r="B10" s="959">
        <v>6920</v>
      </c>
      <c r="C10" s="967">
        <v>2.1574969293574622E-2</v>
      </c>
      <c r="D10" s="959">
        <v>10681</v>
      </c>
      <c r="E10" s="966">
        <v>0.248099276276917</v>
      </c>
      <c r="F10" s="744"/>
      <c r="G10" s="744"/>
      <c r="H10" s="744"/>
      <c r="I10" s="744"/>
      <c r="J10" s="744"/>
      <c r="K10" s="744"/>
      <c r="L10" s="744"/>
      <c r="M10" s="744"/>
      <c r="N10" s="744"/>
      <c r="O10" s="744"/>
    </row>
    <row r="11" spans="1:15" s="748" customFormat="1">
      <c r="A11" s="753" t="s">
        <v>642</v>
      </c>
      <c r="B11" s="959">
        <v>138213.20000000001</v>
      </c>
      <c r="C11" s="965">
        <v>5.0365497608778363E-2</v>
      </c>
      <c r="D11" s="959">
        <v>245756.16000000003</v>
      </c>
      <c r="E11" s="966">
        <v>0.29949262407458188</v>
      </c>
      <c r="F11" s="744"/>
      <c r="G11" s="744"/>
      <c r="H11" s="744"/>
      <c r="I11" s="744"/>
      <c r="J11" s="744"/>
      <c r="K11" s="744"/>
      <c r="L11" s="744"/>
      <c r="M11" s="744"/>
      <c r="N11" s="744"/>
      <c r="O11" s="744"/>
    </row>
    <row r="12" spans="1:15" s="748" customFormat="1">
      <c r="A12" s="753" t="s">
        <v>575</v>
      </c>
      <c r="B12" s="959">
        <v>114721.50000000001</v>
      </c>
      <c r="C12" s="967">
        <v>3.7083902525435052E-2</v>
      </c>
      <c r="D12" s="959">
        <v>706338.79999999993</v>
      </c>
      <c r="E12" s="966">
        <v>0.41205998255710502</v>
      </c>
      <c r="F12" s="744"/>
      <c r="G12" s="744"/>
      <c r="H12" s="744"/>
      <c r="I12" s="744"/>
      <c r="J12" s="744"/>
      <c r="K12" s="744"/>
      <c r="L12" s="744"/>
      <c r="M12" s="744"/>
      <c r="N12" s="744"/>
      <c r="O12" s="744"/>
    </row>
    <row r="13" spans="1:15" s="748" customFormat="1">
      <c r="A13" s="753" t="s">
        <v>644</v>
      </c>
      <c r="B13" s="964">
        <v>449639.6</v>
      </c>
      <c r="C13" s="965">
        <v>0.30273866361902468</v>
      </c>
      <c r="D13" s="959">
        <v>251825.6</v>
      </c>
      <c r="E13" s="966">
        <v>0.56559137369930579</v>
      </c>
      <c r="F13" s="744"/>
      <c r="G13" s="744"/>
      <c r="H13" s="744"/>
      <c r="I13" s="744"/>
      <c r="J13" s="744"/>
      <c r="K13" s="744"/>
      <c r="L13" s="744"/>
      <c r="M13" s="744"/>
      <c r="N13" s="744"/>
      <c r="O13" s="744"/>
    </row>
    <row r="14" spans="1:15" s="748" customFormat="1">
      <c r="A14" s="753" t="s">
        <v>244</v>
      </c>
      <c r="B14" s="959">
        <v>32181.8</v>
      </c>
      <c r="C14" s="967">
        <v>0.10328908551873978</v>
      </c>
      <c r="D14" s="959">
        <v>54321.599999999999</v>
      </c>
      <c r="E14" s="966">
        <v>0.50055379965537261</v>
      </c>
      <c r="F14" s="744"/>
      <c r="G14" s="744"/>
      <c r="H14" s="744"/>
      <c r="I14" s="744"/>
      <c r="J14" s="744"/>
      <c r="K14" s="744"/>
      <c r="L14" s="744"/>
      <c r="M14" s="744"/>
      <c r="N14" s="744"/>
      <c r="O14" s="744"/>
    </row>
    <row r="15" spans="1:15" s="748" customFormat="1">
      <c r="A15" s="753" t="s">
        <v>645</v>
      </c>
      <c r="B15" s="959">
        <v>13466.68</v>
      </c>
      <c r="C15" s="967">
        <v>8.3767295182012674E-2</v>
      </c>
      <c r="D15" s="959">
        <v>291915.90000000002</v>
      </c>
      <c r="E15" s="966">
        <v>0.67324754318968327</v>
      </c>
      <c r="F15" s="744"/>
      <c r="G15" s="744"/>
      <c r="H15" s="744"/>
      <c r="I15" s="744"/>
      <c r="J15" s="744"/>
      <c r="K15" s="744"/>
      <c r="L15" s="744"/>
      <c r="M15" s="744"/>
      <c r="N15" s="744"/>
      <c r="O15" s="744"/>
    </row>
    <row r="16" spans="1:15" s="748" customFormat="1">
      <c r="A16" s="753" t="s">
        <v>576</v>
      </c>
      <c r="B16" s="959">
        <v>2953.77</v>
      </c>
      <c r="C16" s="967">
        <v>3.4674833848066973E-3</v>
      </c>
      <c r="D16" s="959">
        <v>17999.78</v>
      </c>
      <c r="E16" s="966">
        <v>4.4610004659324097E-2</v>
      </c>
      <c r="F16" s="744"/>
      <c r="G16" s="744"/>
      <c r="H16" s="744"/>
      <c r="I16" s="744"/>
      <c r="J16" s="744"/>
      <c r="K16" s="744"/>
      <c r="L16" s="744"/>
      <c r="M16" s="744"/>
      <c r="N16" s="744"/>
      <c r="O16" s="744"/>
    </row>
    <row r="17" spans="1:15" s="748" customFormat="1">
      <c r="A17" s="753" t="s">
        <v>656</v>
      </c>
      <c r="B17" s="959">
        <v>35431.240000000005</v>
      </c>
      <c r="C17" s="967">
        <v>1.3930270604023588E-2</v>
      </c>
      <c r="D17" s="959">
        <v>68632.75</v>
      </c>
      <c r="E17" s="966">
        <v>0.37348514118729015</v>
      </c>
      <c r="F17" s="744"/>
      <c r="G17" s="744"/>
      <c r="H17" s="744"/>
      <c r="I17" s="744"/>
      <c r="J17" s="744"/>
      <c r="K17" s="744"/>
      <c r="L17" s="744"/>
      <c r="M17" s="744"/>
      <c r="N17" s="744"/>
      <c r="O17" s="744"/>
    </row>
    <row r="18" spans="1:15" s="748" customFormat="1">
      <c r="A18" s="753" t="s">
        <v>646</v>
      </c>
      <c r="B18" s="964">
        <v>176608.90000000002</v>
      </c>
      <c r="C18" s="965">
        <v>8.8284658786616524E-2</v>
      </c>
      <c r="D18" s="968">
        <v>19361.38</v>
      </c>
      <c r="E18" s="966">
        <v>0.640412295568901</v>
      </c>
      <c r="F18" s="744"/>
      <c r="G18" s="744"/>
      <c r="H18" s="744"/>
      <c r="I18" s="744"/>
      <c r="J18" s="744"/>
      <c r="K18" s="744"/>
      <c r="L18" s="744"/>
      <c r="M18" s="744"/>
      <c r="N18" s="744"/>
      <c r="O18" s="744"/>
    </row>
    <row r="19" spans="1:15" s="748" customFormat="1">
      <c r="A19" s="753" t="s">
        <v>577</v>
      </c>
      <c r="B19" s="964">
        <v>7265.47</v>
      </c>
      <c r="C19" s="965">
        <v>3.4981701721576067E-2</v>
      </c>
      <c r="D19" s="959">
        <v>482.34</v>
      </c>
      <c r="E19" s="966">
        <v>3.6839119850559619E-2</v>
      </c>
      <c r="F19" s="744"/>
      <c r="G19" s="744"/>
      <c r="H19" s="744"/>
      <c r="I19" s="744"/>
      <c r="J19" s="744"/>
      <c r="K19" s="744"/>
      <c r="L19" s="744"/>
      <c r="M19" s="744"/>
      <c r="N19" s="744"/>
      <c r="O19" s="744"/>
    </row>
    <row r="20" spans="1:15" s="748" customFormat="1">
      <c r="A20" s="753" t="s">
        <v>647</v>
      </c>
      <c r="B20" s="959">
        <v>327.3</v>
      </c>
      <c r="C20" s="967">
        <v>3.2189186262682056E-3</v>
      </c>
      <c r="D20" s="959">
        <v>79266.66</v>
      </c>
      <c r="E20" s="966">
        <v>0.39673797273218686</v>
      </c>
      <c r="F20" s="744"/>
      <c r="G20" s="744"/>
      <c r="H20" s="744"/>
      <c r="I20" s="744"/>
      <c r="J20" s="744"/>
      <c r="K20" s="744"/>
      <c r="L20" s="744"/>
      <c r="M20" s="744"/>
      <c r="N20" s="744"/>
      <c r="O20" s="744"/>
    </row>
    <row r="21" spans="1:15" s="748" customFormat="1">
      <c r="A21" s="753" t="s">
        <v>578</v>
      </c>
      <c r="B21" s="964">
        <v>21935</v>
      </c>
      <c r="C21" s="965">
        <v>8.1670116842813126E-2</v>
      </c>
      <c r="D21" s="959">
        <v>49774</v>
      </c>
      <c r="E21" s="966">
        <v>0.21977701733083121</v>
      </c>
      <c r="F21" s="744"/>
      <c r="G21" s="744"/>
      <c r="H21" s="744"/>
      <c r="I21" s="744"/>
      <c r="J21" s="744"/>
      <c r="K21" s="744"/>
      <c r="L21" s="744"/>
      <c r="M21" s="744"/>
      <c r="N21" s="744"/>
      <c r="O21" s="744"/>
    </row>
    <row r="22" spans="1:15" s="748" customFormat="1">
      <c r="A22" s="753" t="s">
        <v>245</v>
      </c>
      <c r="B22" s="959"/>
      <c r="C22" s="967"/>
      <c r="D22" s="959">
        <v>1773.86</v>
      </c>
      <c r="E22" s="966">
        <v>5.9317695718489908E-3</v>
      </c>
      <c r="F22" s="744"/>
      <c r="G22" s="744"/>
      <c r="H22" s="744"/>
      <c r="I22" s="744"/>
      <c r="J22" s="744"/>
      <c r="K22" s="744"/>
      <c r="L22" s="744"/>
      <c r="M22" s="744"/>
      <c r="N22" s="744"/>
      <c r="O22" s="744"/>
    </row>
    <row r="23" spans="1:15" s="748" customFormat="1">
      <c r="A23" s="753" t="s">
        <v>649</v>
      </c>
      <c r="B23" s="964">
        <v>29399.54</v>
      </c>
      <c r="C23" s="965">
        <v>8.1099859677604719E-2</v>
      </c>
      <c r="D23" s="968">
        <v>12801.08</v>
      </c>
      <c r="E23" s="966">
        <v>8.6038370516750076E-2</v>
      </c>
      <c r="F23" s="744"/>
      <c r="G23" s="744"/>
      <c r="H23" s="744"/>
      <c r="I23" s="744"/>
      <c r="J23" s="744"/>
      <c r="K23" s="744"/>
      <c r="L23" s="744"/>
      <c r="M23" s="744"/>
      <c r="N23" s="744"/>
      <c r="O23" s="744"/>
    </row>
    <row r="24" spans="1:15" s="748" customFormat="1">
      <c r="A24" s="753"/>
      <c r="B24" s="969"/>
      <c r="C24" s="967"/>
      <c r="D24" s="969"/>
      <c r="E24" s="966"/>
      <c r="F24" s="758"/>
      <c r="G24" s="744"/>
      <c r="H24" s="758"/>
      <c r="I24" s="744"/>
      <c r="J24" s="758"/>
      <c r="K24" s="744"/>
      <c r="L24" s="758"/>
      <c r="M24" s="744"/>
      <c r="N24" s="758"/>
      <c r="O24" s="744"/>
    </row>
    <row r="25" spans="1:15" s="748" customFormat="1" ht="16.5" customHeight="1" thickBot="1">
      <c r="A25" s="238" t="s">
        <v>508</v>
      </c>
      <c r="B25" s="952">
        <v>1599977.1241000001</v>
      </c>
      <c r="C25" s="357">
        <v>7.9357705994343775E-2</v>
      </c>
      <c r="D25" s="952">
        <v>2459484.79</v>
      </c>
      <c r="E25" s="358">
        <v>0.33255040836152183</v>
      </c>
      <c r="F25" s="744"/>
      <c r="G25" s="744"/>
      <c r="H25" s="744"/>
      <c r="I25" s="744"/>
      <c r="J25" s="744"/>
      <c r="K25" s="744"/>
      <c r="L25" s="744"/>
      <c r="M25" s="744"/>
      <c r="N25" s="744"/>
      <c r="O25" s="744"/>
    </row>
    <row r="26" spans="1:15" s="748" customFormat="1" ht="17.25" customHeight="1">
      <c r="A26" s="1079" t="s">
        <v>1293</v>
      </c>
      <c r="B26" s="1079"/>
      <c r="C26" s="1079"/>
      <c r="D26" s="1079"/>
      <c r="E26" s="1079"/>
    </row>
  </sheetData>
  <mergeCells count="8">
    <mergeCell ref="A26:E26"/>
    <mergeCell ref="A1:E1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31"/>
  <sheetViews>
    <sheetView view="pageBreakPreview" zoomScaleNormal="75" zoomScaleSheetLayoutView="100" workbookViewId="0">
      <selection activeCell="E26" sqref="E26"/>
    </sheetView>
  </sheetViews>
  <sheetFormatPr baseColWidth="10" defaultRowHeight="12.75"/>
  <cols>
    <col min="1" max="3" width="34.7109375" style="26" customWidth="1"/>
    <col min="4" max="16384" width="11.42578125" style="26"/>
  </cols>
  <sheetData>
    <row r="1" spans="1:11" ht="18">
      <c r="A1" s="1065" t="s">
        <v>636</v>
      </c>
      <c r="B1" s="1065"/>
      <c r="C1" s="1065"/>
      <c r="D1" s="25"/>
      <c r="E1" s="25"/>
      <c r="F1" s="25"/>
    </row>
    <row r="3" spans="1:11" ht="21" customHeight="1">
      <c r="A3" s="1080" t="s">
        <v>1295</v>
      </c>
      <c r="B3" s="1080"/>
      <c r="C3" s="1080"/>
      <c r="D3" s="42"/>
      <c r="E3" s="42"/>
      <c r="F3" s="39"/>
      <c r="G3" s="39"/>
    </row>
    <row r="4" spans="1:11" ht="13.5" thickBot="1">
      <c r="A4" s="27"/>
      <c r="B4" s="27"/>
      <c r="C4" s="27"/>
      <c r="D4" s="36"/>
    </row>
    <row r="5" spans="1:11" s="748" customFormat="1" ht="71.25" customHeight="1" thickBot="1">
      <c r="A5" s="745" t="s">
        <v>658</v>
      </c>
      <c r="B5" s="746" t="s">
        <v>659</v>
      </c>
      <c r="C5" s="767" t="s">
        <v>660</v>
      </c>
      <c r="D5" s="791"/>
      <c r="E5" s="791"/>
      <c r="F5" s="758"/>
      <c r="G5" s="758"/>
    </row>
    <row r="6" spans="1:11" s="748" customFormat="1" ht="20.25" customHeight="1">
      <c r="A6" s="749" t="s">
        <v>573</v>
      </c>
      <c r="B6" s="792">
        <v>115206</v>
      </c>
      <c r="C6" s="793">
        <v>181637.15000000002</v>
      </c>
      <c r="D6" s="794"/>
      <c r="E6" s="794"/>
      <c r="F6" s="744"/>
      <c r="G6" s="744"/>
      <c r="H6" s="744"/>
      <c r="I6" s="744"/>
      <c r="J6" s="744"/>
      <c r="K6" s="744"/>
    </row>
    <row r="7" spans="1:11" s="748" customFormat="1">
      <c r="A7" s="753" t="s">
        <v>574</v>
      </c>
      <c r="B7" s="792">
        <v>165</v>
      </c>
      <c r="C7" s="795">
        <v>50228.13</v>
      </c>
      <c r="D7" s="794"/>
      <c r="E7" s="794"/>
      <c r="F7" s="744"/>
      <c r="G7" s="744"/>
      <c r="H7" s="744"/>
      <c r="I7" s="744"/>
      <c r="J7" s="744"/>
      <c r="K7" s="744"/>
    </row>
    <row r="8" spans="1:11" s="748" customFormat="1">
      <c r="A8" s="753" t="s">
        <v>654</v>
      </c>
      <c r="B8" s="792">
        <v>16887</v>
      </c>
      <c r="C8" s="795"/>
      <c r="D8" s="794"/>
      <c r="E8" s="794"/>
      <c r="F8" s="744"/>
      <c r="G8" s="744"/>
      <c r="H8" s="744"/>
      <c r="I8" s="744"/>
      <c r="J8" s="744"/>
      <c r="K8" s="744"/>
    </row>
    <row r="9" spans="1:11" s="748" customFormat="1">
      <c r="A9" s="753" t="s">
        <v>641</v>
      </c>
      <c r="B9" s="792"/>
      <c r="C9" s="795">
        <v>17640.5</v>
      </c>
      <c r="D9" s="794"/>
      <c r="E9" s="794"/>
      <c r="F9" s="744"/>
      <c r="G9" s="744"/>
      <c r="H9" s="744"/>
      <c r="I9" s="744"/>
      <c r="J9" s="744"/>
      <c r="K9" s="744"/>
    </row>
    <row r="10" spans="1:11" s="748" customFormat="1">
      <c r="A10" s="753" t="s">
        <v>642</v>
      </c>
      <c r="B10" s="796"/>
      <c r="C10" s="795">
        <v>43274.71</v>
      </c>
      <c r="D10" s="794"/>
      <c r="E10" s="794"/>
      <c r="F10" s="744"/>
      <c r="G10" s="744"/>
      <c r="H10" s="744"/>
      <c r="I10" s="744"/>
      <c r="J10" s="744"/>
      <c r="K10" s="744"/>
    </row>
    <row r="11" spans="1:11" s="748" customFormat="1">
      <c r="A11" s="753" t="s">
        <v>575</v>
      </c>
      <c r="B11" s="792">
        <v>10668</v>
      </c>
      <c r="C11" s="795">
        <v>676706.6</v>
      </c>
      <c r="D11" s="794"/>
      <c r="E11" s="794"/>
      <c r="F11" s="744"/>
      <c r="G11" s="744"/>
      <c r="H11" s="744"/>
      <c r="I11" s="744"/>
      <c r="J11" s="744"/>
      <c r="K11" s="744"/>
    </row>
    <row r="12" spans="1:11" s="748" customFormat="1">
      <c r="A12" s="753" t="s">
        <v>644</v>
      </c>
      <c r="B12" s="796">
        <v>1779</v>
      </c>
      <c r="C12" s="795">
        <v>120761.34</v>
      </c>
      <c r="D12" s="794"/>
      <c r="E12" s="794"/>
      <c r="F12" s="744"/>
      <c r="G12" s="744"/>
      <c r="H12" s="744"/>
      <c r="I12" s="744"/>
      <c r="J12" s="744"/>
      <c r="K12" s="744"/>
    </row>
    <row r="13" spans="1:11" s="748" customFormat="1">
      <c r="A13" s="753" t="s">
        <v>244</v>
      </c>
      <c r="B13" s="796"/>
      <c r="C13" s="795"/>
      <c r="D13" s="794"/>
      <c r="E13" s="794"/>
      <c r="F13" s="744"/>
      <c r="G13" s="744"/>
      <c r="H13" s="744"/>
      <c r="I13" s="744"/>
      <c r="J13" s="744"/>
      <c r="K13" s="744"/>
    </row>
    <row r="14" spans="1:11" s="748" customFormat="1">
      <c r="A14" s="753" t="s">
        <v>645</v>
      </c>
      <c r="B14" s="797">
        <v>13631</v>
      </c>
      <c r="C14" s="795">
        <v>246291.47</v>
      </c>
      <c r="D14" s="794"/>
      <c r="E14" s="794"/>
      <c r="F14" s="744"/>
      <c r="G14" s="744"/>
      <c r="H14" s="744"/>
      <c r="I14" s="744"/>
      <c r="J14" s="744"/>
      <c r="K14" s="744"/>
    </row>
    <row r="15" spans="1:11" s="748" customFormat="1">
      <c r="A15" s="753" t="s">
        <v>576</v>
      </c>
      <c r="B15" s="792">
        <v>1075</v>
      </c>
      <c r="C15" s="792">
        <v>1218.75</v>
      </c>
      <c r="D15" s="794"/>
      <c r="E15" s="794"/>
      <c r="F15" s="744"/>
      <c r="G15" s="744"/>
      <c r="H15" s="744"/>
      <c r="I15" s="744"/>
      <c r="J15" s="744"/>
      <c r="K15" s="744"/>
    </row>
    <row r="16" spans="1:11" s="748" customFormat="1">
      <c r="A16" s="753" t="s">
        <v>656</v>
      </c>
      <c r="B16" s="796">
        <v>10016</v>
      </c>
      <c r="C16" s="795"/>
      <c r="D16" s="794"/>
      <c r="E16" s="794"/>
      <c r="F16" s="744"/>
      <c r="G16" s="744"/>
      <c r="H16" s="744"/>
      <c r="I16" s="744"/>
      <c r="J16" s="744"/>
      <c r="K16" s="744"/>
    </row>
    <row r="17" spans="1:11" s="748" customFormat="1">
      <c r="A17" s="753" t="s">
        <v>646</v>
      </c>
      <c r="B17" s="792">
        <v>17554</v>
      </c>
      <c r="C17" s="792">
        <v>160666.25999999998</v>
      </c>
      <c r="D17" s="794"/>
      <c r="E17" s="744"/>
      <c r="F17" s="744"/>
      <c r="G17" s="744"/>
      <c r="H17" s="744"/>
      <c r="I17" s="744"/>
      <c r="J17" s="744"/>
      <c r="K17" s="744"/>
    </row>
    <row r="18" spans="1:11" s="748" customFormat="1">
      <c r="A18" s="753" t="s">
        <v>577</v>
      </c>
      <c r="B18" s="792"/>
      <c r="C18" s="792"/>
      <c r="D18" s="794"/>
      <c r="E18" s="744"/>
      <c r="F18" s="744"/>
      <c r="G18" s="744"/>
      <c r="H18" s="744"/>
      <c r="I18" s="744"/>
      <c r="J18" s="744"/>
      <c r="K18" s="744"/>
    </row>
    <row r="19" spans="1:11" s="748" customFormat="1">
      <c r="A19" s="753" t="s">
        <v>647</v>
      </c>
      <c r="B19" s="796"/>
      <c r="C19" s="795">
        <v>71905.210000000006</v>
      </c>
      <c r="D19" s="794"/>
      <c r="E19" s="744"/>
      <c r="F19" s="744"/>
      <c r="G19" s="744"/>
      <c r="H19" s="744"/>
      <c r="I19" s="744"/>
      <c r="J19" s="744"/>
      <c r="K19" s="744"/>
    </row>
    <row r="20" spans="1:11" s="748" customFormat="1">
      <c r="A20" s="753" t="s">
        <v>578</v>
      </c>
      <c r="B20" s="796">
        <v>224</v>
      </c>
      <c r="C20" s="792">
        <v>72386.31</v>
      </c>
      <c r="D20" s="794"/>
      <c r="E20" s="744"/>
      <c r="F20" s="744"/>
      <c r="G20" s="744"/>
      <c r="H20" s="744"/>
      <c r="I20" s="744"/>
      <c r="J20" s="744"/>
      <c r="K20" s="744"/>
    </row>
    <row r="21" spans="1:11" s="748" customFormat="1">
      <c r="A21" s="753" t="s">
        <v>657</v>
      </c>
      <c r="B21" s="796">
        <v>2136</v>
      </c>
      <c r="C21" s="795">
        <v>23316.18</v>
      </c>
      <c r="D21" s="794"/>
      <c r="E21" s="744"/>
      <c r="F21" s="744"/>
      <c r="G21" s="744"/>
      <c r="H21" s="744"/>
      <c r="I21" s="744"/>
      <c r="J21" s="744"/>
      <c r="K21" s="744"/>
    </row>
    <row r="22" spans="1:11" s="748" customFormat="1">
      <c r="A22" s="753" t="s">
        <v>649</v>
      </c>
      <c r="B22" s="796"/>
      <c r="C22" s="792"/>
      <c r="D22" s="794"/>
      <c r="E22" s="744"/>
      <c r="F22" s="744"/>
      <c r="G22" s="744"/>
      <c r="H22" s="744"/>
      <c r="I22" s="744"/>
      <c r="J22" s="744"/>
      <c r="K22" s="744"/>
    </row>
    <row r="23" spans="1:11" s="748" customFormat="1">
      <c r="A23" s="753"/>
      <c r="B23" s="796"/>
      <c r="C23" s="795"/>
      <c r="D23" s="791"/>
      <c r="E23" s="744"/>
      <c r="F23" s="758"/>
      <c r="G23" s="744"/>
      <c r="H23" s="758"/>
      <c r="I23" s="744"/>
      <c r="J23" s="758"/>
      <c r="K23" s="744"/>
    </row>
    <row r="24" spans="1:11" s="748" customFormat="1" ht="19.5" customHeight="1" thickBot="1">
      <c r="A24" s="238" t="s">
        <v>629</v>
      </c>
      <c r="B24" s="254">
        <v>189341</v>
      </c>
      <c r="C24" s="255">
        <v>1666032.61</v>
      </c>
      <c r="D24" s="794"/>
      <c r="E24" s="744"/>
      <c r="F24" s="744"/>
      <c r="G24" s="744"/>
      <c r="H24" s="744"/>
      <c r="I24" s="744"/>
      <c r="J24" s="744"/>
      <c r="K24" s="744"/>
    </row>
    <row r="25" spans="1:11" s="748" customFormat="1" ht="17.25" customHeight="1">
      <c r="A25" s="798"/>
      <c r="B25" s="43"/>
      <c r="C25" s="43"/>
    </row>
    <row r="31" spans="1:11">
      <c r="A31" s="799"/>
      <c r="B31" s="36"/>
    </row>
  </sheetData>
  <mergeCells count="2">
    <mergeCell ref="A1:C1"/>
    <mergeCell ref="A3:C3"/>
  </mergeCells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E29"/>
  <sheetViews>
    <sheetView view="pageBreakPreview" zoomScaleNormal="75" zoomScaleSheetLayoutView="100" workbookViewId="0">
      <selection activeCell="C17" sqref="C17"/>
    </sheetView>
  </sheetViews>
  <sheetFormatPr baseColWidth="10" defaultRowHeight="12.75"/>
  <cols>
    <col min="1" max="1" width="31.28515625" style="664" customWidth="1"/>
    <col min="2" max="2" width="45.28515625" style="664" customWidth="1"/>
    <col min="3" max="3" width="45.140625" style="664" customWidth="1"/>
    <col min="4" max="4" width="34.85546875" style="664" customWidth="1"/>
    <col min="5" max="5" width="5.42578125" style="664" hidden="1" customWidth="1"/>
    <col min="6" max="16384" width="11.42578125" style="664"/>
  </cols>
  <sheetData>
    <row r="1" spans="2:5" ht="18">
      <c r="B1" s="1065" t="s">
        <v>636</v>
      </c>
      <c r="C1" s="1065"/>
      <c r="D1" s="25"/>
      <c r="E1" s="25"/>
    </row>
    <row r="2" spans="2:5">
      <c r="B2" s="26"/>
      <c r="C2" s="26"/>
      <c r="D2" s="6"/>
    </row>
    <row r="3" spans="2:5" ht="21.75" customHeight="1">
      <c r="B3" s="1080" t="s">
        <v>1296</v>
      </c>
      <c r="C3" s="1080"/>
      <c r="D3" s="1001"/>
      <c r="E3" s="270"/>
    </row>
    <row r="4" spans="2:5" ht="13.5" thickBot="1">
      <c r="B4" s="27"/>
      <c r="C4" s="27"/>
      <c r="D4" s="6"/>
    </row>
    <row r="5" spans="2:5" ht="65.25" customHeight="1" thickBot="1">
      <c r="B5" s="745" t="s">
        <v>658</v>
      </c>
      <c r="C5" s="767" t="s">
        <v>1297</v>
      </c>
    </row>
    <row r="6" spans="2:5" ht="20.25" customHeight="1">
      <c r="B6" s="749" t="s">
        <v>573</v>
      </c>
      <c r="C6" s="800">
        <v>61</v>
      </c>
    </row>
    <row r="7" spans="2:5">
      <c r="B7" s="753" t="s">
        <v>574</v>
      </c>
      <c r="C7" s="792">
        <v>25</v>
      </c>
    </row>
    <row r="8" spans="2:5">
      <c r="B8" s="753" t="s">
        <v>654</v>
      </c>
      <c r="C8" s="801">
        <v>2</v>
      </c>
    </row>
    <row r="9" spans="2:5">
      <c r="B9" s="753" t="s">
        <v>641</v>
      </c>
      <c r="C9" s="801">
        <v>14</v>
      </c>
    </row>
    <row r="10" spans="2:5">
      <c r="B10" s="753" t="s">
        <v>642</v>
      </c>
      <c r="C10" s="801">
        <v>37</v>
      </c>
    </row>
    <row r="11" spans="2:5">
      <c r="B11" s="753" t="s">
        <v>575</v>
      </c>
      <c r="C11" s="801">
        <v>89</v>
      </c>
    </row>
    <row r="12" spans="2:5">
      <c r="B12" s="753" t="s">
        <v>644</v>
      </c>
      <c r="C12" s="792">
        <v>178</v>
      </c>
    </row>
    <row r="13" spans="2:5">
      <c r="B13" s="753" t="s">
        <v>244</v>
      </c>
      <c r="C13" s="801">
        <v>101</v>
      </c>
    </row>
    <row r="14" spans="2:5">
      <c r="B14" s="753" t="s">
        <v>645</v>
      </c>
      <c r="C14" s="801">
        <v>41</v>
      </c>
    </row>
    <row r="15" spans="2:5">
      <c r="B15" s="753" t="s">
        <v>576</v>
      </c>
      <c r="C15" s="792">
        <v>77</v>
      </c>
    </row>
    <row r="16" spans="2:5">
      <c r="B16" s="753" t="s">
        <v>656</v>
      </c>
      <c r="C16" s="801">
        <v>4</v>
      </c>
    </row>
    <row r="17" spans="2:4">
      <c r="B17" s="753" t="s">
        <v>646</v>
      </c>
      <c r="C17" s="801">
        <v>252</v>
      </c>
    </row>
    <row r="18" spans="2:4">
      <c r="B18" s="753" t="s">
        <v>577</v>
      </c>
      <c r="C18" s="801">
        <v>3</v>
      </c>
    </row>
    <row r="19" spans="2:4">
      <c r="B19" s="753" t="s">
        <v>647</v>
      </c>
      <c r="C19" s="792">
        <v>22</v>
      </c>
    </row>
    <row r="20" spans="2:4">
      <c r="B20" s="753" t="s">
        <v>578</v>
      </c>
      <c r="C20" s="792">
        <v>117</v>
      </c>
    </row>
    <row r="21" spans="2:4">
      <c r="B21" s="753" t="s">
        <v>657</v>
      </c>
      <c r="C21" s="801">
        <v>45</v>
      </c>
    </row>
    <row r="22" spans="2:4">
      <c r="B22" s="753" t="s">
        <v>649</v>
      </c>
      <c r="C22" s="792">
        <v>7</v>
      </c>
    </row>
    <row r="23" spans="2:4">
      <c r="B23" s="753"/>
      <c r="C23" s="801"/>
    </row>
    <row r="24" spans="2:4" ht="13.5" thickBot="1">
      <c r="B24" s="238" t="s">
        <v>508</v>
      </c>
      <c r="C24" s="271">
        <v>1075</v>
      </c>
    </row>
    <row r="25" spans="2:4">
      <c r="B25" s="1087" t="s">
        <v>1298</v>
      </c>
      <c r="C25" s="1087"/>
      <c r="D25" s="6"/>
    </row>
    <row r="26" spans="2:4">
      <c r="B26" s="26"/>
      <c r="D26" s="6"/>
    </row>
    <row r="27" spans="2:4">
      <c r="D27" s="6"/>
    </row>
    <row r="28" spans="2:4">
      <c r="D28" s="6"/>
    </row>
    <row r="29" spans="2:4">
      <c r="D29" s="6"/>
    </row>
  </sheetData>
  <mergeCells count="3">
    <mergeCell ref="B25:C25"/>
    <mergeCell ref="B1:C1"/>
    <mergeCell ref="B3:C3"/>
  </mergeCells>
  <printOptions horizontalCentered="1"/>
  <pageMargins left="0.78740157480314965" right="0.78740157480314965" top="0.59055118110236227" bottom="0.98425196850393704" header="0" footer="0"/>
  <pageSetup paperSize="9" scale="5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L33"/>
  <sheetViews>
    <sheetView view="pageBreakPreview" zoomScaleNormal="75" zoomScaleSheetLayoutView="100" workbookViewId="0">
      <selection activeCell="E26" sqref="E26"/>
    </sheetView>
  </sheetViews>
  <sheetFormatPr baseColWidth="10" defaultRowHeight="12.75"/>
  <cols>
    <col min="1" max="1" width="78.7109375" style="26" customWidth="1"/>
    <col min="2" max="2" width="39.7109375" style="26" bestFit="1" customWidth="1"/>
    <col min="3" max="16384" width="11.42578125" style="26"/>
  </cols>
  <sheetData>
    <row r="1" spans="1:12" ht="18">
      <c r="A1" s="1065" t="s">
        <v>636</v>
      </c>
      <c r="B1" s="1065"/>
      <c r="C1" s="25"/>
      <c r="D1" s="25"/>
      <c r="E1" s="25"/>
      <c r="F1" s="25"/>
      <c r="G1" s="25"/>
    </row>
    <row r="3" spans="1:12" ht="15" customHeight="1">
      <c r="A3" s="1088" t="s">
        <v>580</v>
      </c>
      <c r="B3" s="1088"/>
      <c r="C3" s="270"/>
      <c r="D3" s="39"/>
      <c r="E3" s="39"/>
      <c r="F3" s="39"/>
      <c r="G3" s="39"/>
      <c r="H3" s="39"/>
    </row>
    <row r="4" spans="1:12" ht="15" customHeight="1">
      <c r="A4" s="1088" t="s">
        <v>1299</v>
      </c>
      <c r="B4" s="1088"/>
      <c r="C4" s="727"/>
      <c r="D4" s="39"/>
      <c r="E4" s="39"/>
      <c r="F4" s="39"/>
      <c r="G4" s="39"/>
      <c r="H4" s="39"/>
    </row>
    <row r="5" spans="1:12">
      <c r="A5" s="36"/>
      <c r="B5" s="36"/>
    </row>
    <row r="6" spans="1:12" s="798" customFormat="1" ht="19.5" customHeight="1">
      <c r="A6" s="1089" t="s">
        <v>1300</v>
      </c>
      <c r="B6" s="1089"/>
      <c r="C6" s="791"/>
      <c r="D6" s="791"/>
      <c r="E6" s="791"/>
      <c r="G6" s="36"/>
      <c r="H6" s="36"/>
      <c r="I6" s="36"/>
      <c r="J6" s="36"/>
    </row>
    <row r="7" spans="1:12" s="798" customFormat="1" ht="12.75" customHeight="1" thickBot="1">
      <c r="A7" s="192"/>
      <c r="B7" s="193"/>
      <c r="C7" s="791"/>
      <c r="D7" s="791"/>
      <c r="E7" s="791"/>
      <c r="G7" s="36"/>
      <c r="H7" s="36"/>
      <c r="I7" s="36"/>
      <c r="J7" s="36"/>
    </row>
    <row r="8" spans="1:12" s="748" customFormat="1" ht="30.75" customHeight="1" thickBot="1">
      <c r="A8" s="802" t="s">
        <v>143</v>
      </c>
      <c r="B8" s="803" t="s">
        <v>144</v>
      </c>
      <c r="C8" s="744"/>
      <c r="D8" s="744"/>
      <c r="E8" s="744"/>
      <c r="G8" s="758"/>
      <c r="H8" s="758"/>
      <c r="I8" s="758"/>
      <c r="K8" s="744"/>
      <c r="L8" s="744"/>
    </row>
    <row r="9" spans="1:12" s="748" customFormat="1" ht="24" customHeight="1">
      <c r="A9" s="804" t="s">
        <v>145</v>
      </c>
      <c r="B9" s="805">
        <v>327</v>
      </c>
      <c r="C9" s="744"/>
      <c r="D9" s="744"/>
      <c r="E9" s="744"/>
      <c r="G9" s="744"/>
      <c r="H9" s="744"/>
      <c r="I9" s="744"/>
      <c r="J9" s="744"/>
      <c r="K9" s="744"/>
      <c r="L9" s="744"/>
    </row>
    <row r="10" spans="1:12" s="748" customFormat="1">
      <c r="A10" s="806" t="s">
        <v>147</v>
      </c>
      <c r="B10" s="807">
        <v>333</v>
      </c>
      <c r="C10" s="744"/>
      <c r="D10" s="744"/>
      <c r="E10" s="744"/>
      <c r="G10" s="744"/>
      <c r="H10" s="744"/>
      <c r="I10" s="744"/>
      <c r="J10" s="744"/>
      <c r="K10" s="744"/>
      <c r="L10" s="744"/>
    </row>
    <row r="11" spans="1:12" s="748" customFormat="1">
      <c r="A11" s="806" t="s">
        <v>1197</v>
      </c>
      <c r="B11" s="807">
        <v>176</v>
      </c>
      <c r="C11" s="744"/>
      <c r="D11" s="744"/>
      <c r="E11" s="744"/>
      <c r="G11" s="744"/>
      <c r="H11" s="744"/>
      <c r="I11" s="744"/>
      <c r="J11" s="744"/>
      <c r="K11" s="744"/>
      <c r="L11" s="744"/>
    </row>
    <row r="12" spans="1:12" s="748" customFormat="1">
      <c r="A12" s="806" t="s">
        <v>146</v>
      </c>
      <c r="B12" s="807">
        <v>147</v>
      </c>
      <c r="C12" s="744"/>
      <c r="D12" s="744"/>
      <c r="E12" s="744"/>
      <c r="G12" s="744"/>
      <c r="H12" s="744"/>
      <c r="I12" s="744"/>
      <c r="J12" s="744"/>
      <c r="K12" s="744"/>
      <c r="L12" s="744"/>
    </row>
    <row r="13" spans="1:12" s="748" customFormat="1">
      <c r="A13" s="806" t="s">
        <v>148</v>
      </c>
      <c r="B13" s="807">
        <v>55</v>
      </c>
      <c r="C13" s="744"/>
      <c r="D13" s="744"/>
      <c r="E13" s="744"/>
      <c r="G13" s="744"/>
      <c r="H13" s="744"/>
      <c r="I13" s="744"/>
      <c r="J13" s="744"/>
      <c r="K13" s="744"/>
      <c r="L13" s="744"/>
    </row>
    <row r="14" spans="1:12" s="748" customFormat="1">
      <c r="A14" s="806" t="s">
        <v>247</v>
      </c>
      <c r="B14" s="807">
        <v>30</v>
      </c>
      <c r="C14" s="744"/>
      <c r="D14" s="744"/>
      <c r="E14" s="744"/>
      <c r="G14" s="744"/>
      <c r="H14" s="744"/>
      <c r="I14" s="744"/>
      <c r="J14" s="744"/>
      <c r="K14" s="744"/>
      <c r="L14" s="744"/>
    </row>
    <row r="15" spans="1:12" s="748" customFormat="1">
      <c r="A15" s="806" t="s">
        <v>1048</v>
      </c>
      <c r="B15" s="807">
        <v>4</v>
      </c>
      <c r="C15" s="744"/>
      <c r="D15" s="744"/>
      <c r="E15" s="744"/>
      <c r="G15" s="744"/>
      <c r="H15" s="744"/>
      <c r="I15" s="744"/>
      <c r="J15" s="744"/>
      <c r="K15" s="744"/>
      <c r="L15" s="744"/>
    </row>
    <row r="16" spans="1:12" s="748" customFormat="1">
      <c r="A16" s="806" t="s">
        <v>503</v>
      </c>
      <c r="B16" s="807">
        <v>3</v>
      </c>
      <c r="C16" s="744"/>
      <c r="D16" s="744"/>
      <c r="E16" s="744"/>
      <c r="G16" s="744"/>
      <c r="H16" s="744"/>
      <c r="I16" s="744"/>
      <c r="J16" s="744"/>
      <c r="K16" s="744"/>
      <c r="L16" s="744"/>
    </row>
    <row r="17" spans="1:12" s="748" customFormat="1">
      <c r="A17" s="806"/>
      <c r="B17" s="807"/>
      <c r="C17" s="744"/>
      <c r="D17" s="744"/>
      <c r="E17" s="744"/>
      <c r="G17" s="744"/>
      <c r="H17" s="744"/>
      <c r="I17" s="744"/>
      <c r="J17" s="744"/>
      <c r="K17" s="744"/>
      <c r="L17" s="744"/>
    </row>
    <row r="18" spans="1:12" s="748" customFormat="1" ht="12.75" customHeight="1" thickBot="1">
      <c r="A18" s="272" t="s">
        <v>629</v>
      </c>
      <c r="B18" s="273">
        <v>1075</v>
      </c>
      <c r="C18" s="744"/>
      <c r="D18" s="744"/>
      <c r="E18" s="744"/>
      <c r="G18" s="744"/>
      <c r="H18" s="744"/>
      <c r="I18" s="744"/>
      <c r="J18" s="744"/>
      <c r="K18" s="744"/>
      <c r="L18" s="744"/>
    </row>
    <row r="19" spans="1:12" s="748" customFormat="1">
      <c r="A19" s="26"/>
      <c r="B19" s="26"/>
      <c r="C19" s="744"/>
      <c r="D19" s="744"/>
      <c r="E19" s="744"/>
      <c r="G19" s="744"/>
      <c r="H19" s="744"/>
      <c r="I19" s="744"/>
      <c r="J19" s="744"/>
      <c r="K19" s="744"/>
      <c r="L19" s="744"/>
    </row>
    <row r="20" spans="1:12" s="748" customFormat="1" ht="19.5" customHeight="1">
      <c r="A20" s="1090" t="s">
        <v>1301</v>
      </c>
      <c r="B20" s="1090"/>
      <c r="C20" s="744"/>
      <c r="D20" s="744"/>
      <c r="E20" s="744"/>
      <c r="G20" s="744"/>
      <c r="H20" s="744"/>
      <c r="I20" s="744"/>
      <c r="J20" s="744"/>
      <c r="K20" s="744"/>
      <c r="L20" s="744"/>
    </row>
    <row r="21" spans="1:12" s="748" customFormat="1" ht="13.5" thickBot="1">
      <c r="A21" s="26"/>
      <c r="B21" s="26"/>
      <c r="C21" s="744"/>
      <c r="D21" s="744"/>
      <c r="E21" s="744"/>
      <c r="G21" s="744"/>
      <c r="H21" s="744"/>
      <c r="I21" s="744"/>
      <c r="J21" s="744"/>
      <c r="K21" s="744"/>
      <c r="L21" s="744"/>
    </row>
    <row r="22" spans="1:12" s="748" customFormat="1" ht="30.75" customHeight="1" thickBot="1">
      <c r="A22" s="802" t="s">
        <v>1042</v>
      </c>
      <c r="B22" s="803" t="s">
        <v>581</v>
      </c>
      <c r="C22" s="744"/>
      <c r="D22" s="744"/>
      <c r="E22" s="744"/>
      <c r="G22" s="744"/>
      <c r="H22" s="744"/>
      <c r="I22" s="744"/>
      <c r="J22" s="744"/>
      <c r="K22" s="744"/>
      <c r="L22" s="744"/>
    </row>
    <row r="23" spans="1:12" s="748" customFormat="1" ht="21.75" customHeight="1">
      <c r="A23" s="222" t="s">
        <v>1302</v>
      </c>
      <c r="B23" s="194">
        <v>23</v>
      </c>
      <c r="C23" s="744"/>
      <c r="D23" s="744"/>
      <c r="E23" s="744"/>
      <c r="G23" s="744"/>
      <c r="H23" s="744"/>
      <c r="I23" s="744"/>
      <c r="J23" s="744"/>
      <c r="K23" s="744"/>
      <c r="L23" s="744"/>
    </row>
    <row r="24" spans="1:12" s="748" customFormat="1">
      <c r="A24" s="176" t="s">
        <v>1303</v>
      </c>
      <c r="B24" s="196">
        <v>212</v>
      </c>
      <c r="C24" s="758"/>
      <c r="D24" s="744"/>
      <c r="E24" s="758"/>
      <c r="G24" s="744"/>
      <c r="H24" s="744"/>
      <c r="I24" s="744"/>
      <c r="J24" s="744"/>
      <c r="K24" s="758"/>
      <c r="L24" s="744"/>
    </row>
    <row r="25" spans="1:12" s="748" customFormat="1">
      <c r="A25" s="176" t="s">
        <v>1304</v>
      </c>
      <c r="B25" s="196">
        <v>6</v>
      </c>
      <c r="C25" s="744"/>
      <c r="D25" s="744"/>
      <c r="E25" s="744"/>
      <c r="G25" s="744"/>
      <c r="H25" s="758"/>
      <c r="I25" s="744"/>
      <c r="J25" s="758"/>
      <c r="K25" s="744"/>
      <c r="L25" s="744"/>
    </row>
    <row r="26" spans="1:12" s="748" customFormat="1" ht="14.25" customHeight="1">
      <c r="A26" s="226" t="s">
        <v>1305</v>
      </c>
      <c r="B26" s="196">
        <v>15</v>
      </c>
      <c r="G26" s="744"/>
      <c r="H26" s="744"/>
      <c r="I26" s="744"/>
      <c r="J26" s="744"/>
    </row>
    <row r="27" spans="1:12">
      <c r="A27" s="176" t="s">
        <v>1306</v>
      </c>
      <c r="B27" s="196">
        <v>17</v>
      </c>
      <c r="G27" s="748"/>
      <c r="H27" s="748"/>
      <c r="I27" s="748"/>
      <c r="J27" s="748"/>
    </row>
    <row r="28" spans="1:12">
      <c r="A28" s="176" t="s">
        <v>1307</v>
      </c>
      <c r="B28" s="196">
        <v>159</v>
      </c>
    </row>
    <row r="29" spans="1:12">
      <c r="A29" s="226" t="s">
        <v>1308</v>
      </c>
      <c r="B29" s="196">
        <v>101</v>
      </c>
    </row>
    <row r="30" spans="1:12">
      <c r="A30" s="176" t="s">
        <v>1309</v>
      </c>
      <c r="B30" s="196">
        <v>15</v>
      </c>
    </row>
    <row r="31" spans="1:12">
      <c r="A31" s="176" t="s">
        <v>662</v>
      </c>
      <c r="B31" s="196">
        <v>47</v>
      </c>
    </row>
    <row r="32" spans="1:12">
      <c r="A32" s="226"/>
      <c r="B32" s="196"/>
    </row>
    <row r="33" spans="1:2" ht="21" customHeight="1" thickBot="1">
      <c r="A33" s="272" t="s">
        <v>629</v>
      </c>
      <c r="B33" s="273">
        <v>595</v>
      </c>
    </row>
  </sheetData>
  <mergeCells count="5">
    <mergeCell ref="A1:B1"/>
    <mergeCell ref="A3:B3"/>
    <mergeCell ref="A4:B4"/>
    <mergeCell ref="A6:B6"/>
    <mergeCell ref="A20:B20"/>
  </mergeCells>
  <printOptions horizontalCentered="1"/>
  <pageMargins left="0.78740157480314965" right="0.78740157480314965" top="0.59055118110236227" bottom="0.98425196850393704" header="0" footer="0"/>
  <pageSetup paperSize="9" scale="67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8"/>
  <sheetViews>
    <sheetView view="pageBreakPreview" zoomScaleNormal="75" zoomScaleSheetLayoutView="100" workbookViewId="0">
      <selection activeCell="B19" sqref="B19"/>
    </sheetView>
  </sheetViews>
  <sheetFormatPr baseColWidth="10" defaultRowHeight="12.75"/>
  <cols>
    <col min="1" max="6" width="20.42578125" style="971" customWidth="1"/>
    <col min="7" max="16384" width="11.42578125" style="971"/>
  </cols>
  <sheetData>
    <row r="1" spans="1:12" ht="18">
      <c r="A1" s="1091" t="s">
        <v>663</v>
      </c>
      <c r="B1" s="1091"/>
      <c r="C1" s="1091"/>
      <c r="D1" s="1091"/>
      <c r="E1" s="1091"/>
      <c r="F1" s="1091"/>
      <c r="G1" s="970"/>
      <c r="H1" s="970"/>
      <c r="I1" s="970"/>
      <c r="J1" s="970"/>
      <c r="K1" s="970"/>
    </row>
    <row r="2" spans="1:12">
      <c r="A2" s="1091"/>
      <c r="B2" s="1091"/>
      <c r="C2" s="1091"/>
      <c r="D2" s="1091"/>
      <c r="E2" s="1091"/>
      <c r="F2" s="1091"/>
    </row>
    <row r="3" spans="1:12" ht="24" customHeight="1">
      <c r="A3" s="1092" t="s">
        <v>854</v>
      </c>
      <c r="B3" s="1092"/>
      <c r="C3" s="1092"/>
      <c r="D3" s="1092"/>
      <c r="E3" s="1092"/>
      <c r="F3" s="1092"/>
      <c r="G3" s="972"/>
      <c r="H3" s="972"/>
      <c r="I3" s="972"/>
      <c r="J3" s="972"/>
      <c r="K3" s="972"/>
      <c r="L3" s="972"/>
    </row>
    <row r="4" spans="1:12" ht="13.5" thickBot="1">
      <c r="A4" s="1093"/>
      <c r="B4" s="1093"/>
      <c r="C4" s="1093"/>
      <c r="D4" s="1093"/>
      <c r="E4" s="1093"/>
      <c r="F4" s="1093"/>
    </row>
    <row r="5" spans="1:12" s="974" customFormat="1" ht="26.25" customHeight="1">
      <c r="A5" s="1068" t="s">
        <v>664</v>
      </c>
      <c r="B5" s="1083" t="s">
        <v>737</v>
      </c>
      <c r="C5" s="1083" t="s">
        <v>738</v>
      </c>
      <c r="D5" s="1083" t="s">
        <v>739</v>
      </c>
      <c r="E5" s="1094" t="s">
        <v>740</v>
      </c>
      <c r="F5" s="1085" t="s">
        <v>665</v>
      </c>
      <c r="G5" s="973"/>
      <c r="H5" s="973"/>
      <c r="I5" s="973"/>
      <c r="J5" s="973"/>
      <c r="K5" s="973"/>
      <c r="L5" s="973"/>
    </row>
    <row r="6" spans="1:12" s="974" customFormat="1" ht="36" customHeight="1" thickBot="1">
      <c r="A6" s="1069"/>
      <c r="B6" s="1084"/>
      <c r="C6" s="1084"/>
      <c r="D6" s="1084"/>
      <c r="E6" s="1095"/>
      <c r="F6" s="1086"/>
      <c r="G6" s="973"/>
      <c r="H6" s="973"/>
      <c r="I6" s="973"/>
      <c r="J6" s="973"/>
      <c r="K6" s="973"/>
      <c r="L6" s="973"/>
    </row>
    <row r="7" spans="1:12" s="974" customFormat="1" ht="12.75" customHeight="1">
      <c r="A7" s="1015">
        <v>1993</v>
      </c>
      <c r="B7" s="809">
        <v>6372</v>
      </c>
      <c r="C7" s="809">
        <v>4197</v>
      </c>
      <c r="D7" s="809">
        <v>3027</v>
      </c>
      <c r="E7" s="47">
        <v>13596</v>
      </c>
      <c r="F7" s="810">
        <v>444743</v>
      </c>
      <c r="G7" s="975"/>
      <c r="H7" s="975"/>
      <c r="I7" s="973"/>
      <c r="J7" s="973"/>
      <c r="K7" s="973"/>
      <c r="L7" s="973"/>
    </row>
    <row r="8" spans="1:12" s="974" customFormat="1" ht="12.75" customHeight="1">
      <c r="A8" s="1016">
        <v>1994</v>
      </c>
      <c r="B8" s="812">
        <v>7549</v>
      </c>
      <c r="C8" s="812">
        <v>4601</v>
      </c>
      <c r="D8" s="812">
        <v>3244</v>
      </c>
      <c r="E8" s="48">
        <v>15394</v>
      </c>
      <c r="F8" s="813">
        <v>536499</v>
      </c>
      <c r="G8" s="975"/>
      <c r="H8" s="975"/>
      <c r="I8" s="973"/>
      <c r="J8" s="973"/>
      <c r="K8" s="973"/>
      <c r="L8" s="973"/>
    </row>
    <row r="9" spans="1:12" s="974" customFormat="1" ht="12.75" customHeight="1">
      <c r="A9" s="1016">
        <v>1995</v>
      </c>
      <c r="B9" s="812">
        <v>7882</v>
      </c>
      <c r="C9" s="812">
        <v>5068</v>
      </c>
      <c r="D9" s="812">
        <v>2623</v>
      </c>
      <c r="E9" s="48">
        <v>15573</v>
      </c>
      <c r="F9" s="813">
        <v>602025</v>
      </c>
      <c r="G9" s="975"/>
      <c r="H9" s="975"/>
      <c r="I9" s="973"/>
      <c r="J9" s="973"/>
      <c r="K9" s="973"/>
      <c r="L9" s="973"/>
    </row>
    <row r="10" spans="1:12" s="974" customFormat="1" ht="12.75" customHeight="1">
      <c r="A10" s="1016">
        <v>1996</v>
      </c>
      <c r="B10" s="812">
        <v>7507</v>
      </c>
      <c r="C10" s="812">
        <v>4662</v>
      </c>
      <c r="D10" s="812">
        <v>2571</v>
      </c>
      <c r="E10" s="48">
        <v>14740</v>
      </c>
      <c r="F10" s="813">
        <v>595719</v>
      </c>
      <c r="G10" s="975"/>
      <c r="H10" s="975"/>
      <c r="I10" s="973"/>
      <c r="J10" s="973"/>
      <c r="K10" s="973"/>
      <c r="L10" s="973"/>
    </row>
    <row r="11" spans="1:12" s="974" customFormat="1" ht="12.75" customHeight="1">
      <c r="A11" s="1016">
        <v>1997</v>
      </c>
      <c r="B11" s="812">
        <v>8160</v>
      </c>
      <c r="C11" s="812">
        <v>5116</v>
      </c>
      <c r="D11" s="812">
        <v>2378</v>
      </c>
      <c r="E11" s="48">
        <v>15654</v>
      </c>
      <c r="F11" s="813">
        <v>655085</v>
      </c>
      <c r="G11" s="975"/>
      <c r="H11" s="975"/>
      <c r="I11" s="973"/>
      <c r="J11" s="973"/>
      <c r="K11" s="973"/>
      <c r="L11" s="973"/>
    </row>
    <row r="12" spans="1:12" s="974" customFormat="1" ht="12.75" customHeight="1">
      <c r="A12" s="1016">
        <v>1998</v>
      </c>
      <c r="B12" s="812">
        <v>7981</v>
      </c>
      <c r="C12" s="812">
        <v>5710</v>
      </c>
      <c r="D12" s="812">
        <v>2183</v>
      </c>
      <c r="E12" s="48">
        <v>15874</v>
      </c>
      <c r="F12" s="813">
        <v>685953</v>
      </c>
      <c r="G12" s="975"/>
      <c r="H12" s="975"/>
      <c r="I12" s="973"/>
      <c r="J12" s="973"/>
      <c r="K12" s="973"/>
      <c r="L12" s="973"/>
    </row>
    <row r="13" spans="1:12" s="974" customFormat="1" ht="12.75" customHeight="1">
      <c r="A13" s="1016">
        <v>1999</v>
      </c>
      <c r="B13" s="812">
        <v>7816</v>
      </c>
      <c r="C13" s="812">
        <v>5447</v>
      </c>
      <c r="D13" s="812">
        <v>2099</v>
      </c>
      <c r="E13" s="48">
        <v>15362</v>
      </c>
      <c r="F13" s="813">
        <v>669298</v>
      </c>
      <c r="G13" s="975"/>
      <c r="H13" s="975"/>
      <c r="I13" s="973"/>
      <c r="J13" s="973"/>
      <c r="K13" s="973"/>
      <c r="L13" s="973"/>
    </row>
    <row r="14" spans="1:12" s="974" customFormat="1" ht="12.75" customHeight="1">
      <c r="A14" s="1016">
        <v>2000</v>
      </c>
      <c r="B14" s="812">
        <v>6838</v>
      </c>
      <c r="C14" s="812">
        <v>5058</v>
      </c>
      <c r="D14" s="812">
        <v>2193</v>
      </c>
      <c r="E14" s="48">
        <v>14089</v>
      </c>
      <c r="F14" s="813">
        <v>627945</v>
      </c>
      <c r="G14" s="975"/>
      <c r="H14" s="975"/>
      <c r="I14" s="973"/>
      <c r="J14" s="973"/>
      <c r="K14" s="973"/>
      <c r="L14" s="973"/>
    </row>
    <row r="15" spans="1:12" s="974" customFormat="1" ht="12.75" customHeight="1">
      <c r="A15" s="1016">
        <v>2001</v>
      </c>
      <c r="B15" s="812">
        <v>6148</v>
      </c>
      <c r="C15" s="812">
        <v>5407</v>
      </c>
      <c r="D15" s="812">
        <v>2546</v>
      </c>
      <c r="E15" s="48">
        <v>14101</v>
      </c>
      <c r="F15" s="813">
        <v>623529</v>
      </c>
      <c r="G15" s="975"/>
      <c r="H15" s="975"/>
      <c r="I15" s="973"/>
      <c r="J15" s="973"/>
      <c r="K15" s="973"/>
      <c r="L15" s="973"/>
    </row>
    <row r="16" spans="1:12" s="974" customFormat="1" ht="12.75" customHeight="1">
      <c r="A16" s="1016">
        <v>2002</v>
      </c>
      <c r="B16" s="812">
        <v>5525</v>
      </c>
      <c r="C16" s="812">
        <v>5382</v>
      </c>
      <c r="D16" s="812">
        <v>3806</v>
      </c>
      <c r="E16" s="48">
        <v>14713</v>
      </c>
      <c r="F16" s="813">
        <v>666321</v>
      </c>
      <c r="G16" s="975"/>
      <c r="H16" s="975"/>
      <c r="I16" s="973"/>
      <c r="J16" s="973"/>
      <c r="K16" s="973"/>
      <c r="L16" s="973"/>
    </row>
    <row r="17" spans="1:16" s="974" customFormat="1" ht="12.75" customHeight="1">
      <c r="A17" s="1016">
        <v>2003</v>
      </c>
      <c r="B17" s="812">
        <v>6631</v>
      </c>
      <c r="C17" s="812">
        <v>5582</v>
      </c>
      <c r="D17" s="812">
        <v>3396</v>
      </c>
      <c r="E17" s="48">
        <v>15609</v>
      </c>
      <c r="F17" s="813">
        <v>750391</v>
      </c>
      <c r="G17" s="975"/>
      <c r="H17" s="975"/>
      <c r="I17" s="973"/>
      <c r="J17" s="973"/>
      <c r="K17" s="973"/>
      <c r="L17" s="973"/>
    </row>
    <row r="18" spans="1:16" s="974" customFormat="1" ht="12.75" customHeight="1">
      <c r="A18" s="1016">
        <v>2004</v>
      </c>
      <c r="B18" s="812">
        <v>6037</v>
      </c>
      <c r="C18" s="812">
        <v>5409</v>
      </c>
      <c r="D18" s="812">
        <v>3353</v>
      </c>
      <c r="E18" s="48">
        <v>14799</v>
      </c>
      <c r="F18" s="813">
        <v>718811</v>
      </c>
      <c r="G18" s="975"/>
      <c r="H18" s="975"/>
      <c r="I18" s="973"/>
      <c r="J18" s="973"/>
      <c r="K18" s="973"/>
      <c r="L18" s="973"/>
    </row>
    <row r="19" spans="1:16" s="974" customFormat="1" ht="12.75" customHeight="1">
      <c r="A19" s="1016">
        <v>2005</v>
      </c>
      <c r="B19" s="812">
        <v>7804</v>
      </c>
      <c r="C19" s="812">
        <v>5578</v>
      </c>
      <c r="D19" s="812">
        <v>2466</v>
      </c>
      <c r="E19" s="48">
        <v>15848</v>
      </c>
      <c r="F19" s="813">
        <v>730484</v>
      </c>
      <c r="G19" s="975"/>
      <c r="H19" s="975"/>
      <c r="I19" s="973"/>
      <c r="J19" s="973"/>
      <c r="K19" s="973"/>
      <c r="L19" s="973"/>
    </row>
    <row r="20" spans="1:16" s="974" customFormat="1" ht="12.75" customHeight="1">
      <c r="A20" s="1016">
        <v>2006</v>
      </c>
      <c r="B20" s="812">
        <v>8270</v>
      </c>
      <c r="C20" s="812">
        <v>5260</v>
      </c>
      <c r="D20" s="812">
        <v>3523</v>
      </c>
      <c r="E20" s="48">
        <v>17053</v>
      </c>
      <c r="F20" s="813">
        <v>743657</v>
      </c>
      <c r="G20" s="975"/>
      <c r="H20" s="975"/>
      <c r="I20" s="973"/>
      <c r="J20" s="973"/>
      <c r="K20" s="973"/>
      <c r="L20" s="973"/>
    </row>
    <row r="21" spans="1:16" s="974" customFormat="1" ht="12.75" customHeight="1">
      <c r="A21" s="1016">
        <v>2007</v>
      </c>
      <c r="B21" s="812">
        <v>7406</v>
      </c>
      <c r="C21" s="812">
        <v>5408</v>
      </c>
      <c r="D21" s="812">
        <v>1281</v>
      </c>
      <c r="E21" s="48">
        <v>14095</v>
      </c>
      <c r="F21" s="813">
        <v>720646.82539682544</v>
      </c>
      <c r="G21" s="975"/>
      <c r="H21" s="975"/>
      <c r="I21" s="973"/>
      <c r="J21" s="973"/>
      <c r="K21" s="973"/>
      <c r="L21" s="973"/>
    </row>
    <row r="22" spans="1:16" s="974" customFormat="1" ht="12.75" customHeight="1">
      <c r="A22" s="1017">
        <v>2008</v>
      </c>
      <c r="B22" s="812">
        <v>6501</v>
      </c>
      <c r="C22" s="812">
        <v>5788</v>
      </c>
      <c r="D22" s="812">
        <v>4761</v>
      </c>
      <c r="E22" s="48">
        <v>17050</v>
      </c>
      <c r="F22" s="813">
        <v>871714</v>
      </c>
      <c r="G22" s="975"/>
      <c r="H22" s="975"/>
      <c r="I22" s="975"/>
      <c r="J22" s="975"/>
      <c r="K22" s="975"/>
      <c r="L22" s="975"/>
      <c r="M22" s="975"/>
      <c r="N22" s="975"/>
      <c r="O22" s="975"/>
      <c r="P22" s="975"/>
    </row>
    <row r="23" spans="1:16" s="974" customFormat="1" ht="12.75" customHeight="1">
      <c r="A23" s="1017">
        <v>2009</v>
      </c>
      <c r="B23" s="812">
        <v>5318</v>
      </c>
      <c r="C23" s="812">
        <v>5038</v>
      </c>
      <c r="D23" s="812">
        <v>3754.2882766255643</v>
      </c>
      <c r="E23" s="48">
        <v>14110.288276625564</v>
      </c>
      <c r="F23" s="813">
        <v>721415.59148213349</v>
      </c>
      <c r="G23" s="975"/>
      <c r="H23" s="975"/>
      <c r="I23" s="975"/>
      <c r="J23" s="975"/>
      <c r="K23" s="975"/>
      <c r="L23" s="975"/>
      <c r="M23" s="975"/>
      <c r="N23" s="975"/>
      <c r="O23" s="975"/>
      <c r="P23" s="975"/>
    </row>
    <row r="24" spans="1:16" s="974" customFormat="1" ht="12.75" customHeight="1">
      <c r="A24" s="1017">
        <v>2010</v>
      </c>
      <c r="B24" s="812">
        <v>6163.9409699999997</v>
      </c>
      <c r="C24" s="812">
        <v>5787.6723299999994</v>
      </c>
      <c r="D24" s="812">
        <v>1287.8821761596864</v>
      </c>
      <c r="E24" s="48">
        <v>13239.495476159685</v>
      </c>
      <c r="F24" s="813" t="s">
        <v>280</v>
      </c>
      <c r="G24" s="975"/>
      <c r="H24" s="975"/>
      <c r="I24" s="975"/>
      <c r="J24" s="975"/>
      <c r="K24" s="975"/>
      <c r="L24" s="975"/>
      <c r="M24" s="975"/>
      <c r="N24" s="975"/>
      <c r="O24" s="975"/>
      <c r="P24" s="975"/>
    </row>
    <row r="25" spans="1:16" s="974" customFormat="1" ht="12.75" customHeight="1">
      <c r="A25" s="1017">
        <v>2011</v>
      </c>
      <c r="B25" s="812">
        <v>7115.0303599999997</v>
      </c>
      <c r="C25" s="812">
        <v>6977.6607899999999</v>
      </c>
      <c r="D25" s="812"/>
      <c r="E25" s="48">
        <v>14092.691149999999</v>
      </c>
      <c r="F25" s="813" t="s">
        <v>280</v>
      </c>
      <c r="G25" s="975"/>
      <c r="H25" s="975"/>
      <c r="I25" s="975"/>
      <c r="J25" s="975"/>
      <c r="K25" s="975"/>
      <c r="L25" s="975"/>
      <c r="M25" s="975"/>
      <c r="N25" s="975"/>
      <c r="O25" s="975"/>
      <c r="P25" s="975"/>
    </row>
    <row r="26" spans="1:16" s="974" customFormat="1" ht="12.75" customHeight="1">
      <c r="A26" s="1017">
        <v>2012</v>
      </c>
      <c r="B26" s="812">
        <v>7598.3883539999997</v>
      </c>
      <c r="C26" s="812">
        <v>6520.8608299999996</v>
      </c>
      <c r="D26" s="812"/>
      <c r="E26" s="48">
        <v>14119.249184</v>
      </c>
      <c r="F26" s="813" t="s">
        <v>280</v>
      </c>
      <c r="G26" s="975"/>
      <c r="H26" s="975"/>
      <c r="I26" s="975"/>
      <c r="J26" s="975"/>
      <c r="K26" s="975"/>
      <c r="L26" s="975"/>
      <c r="M26" s="975"/>
      <c r="N26" s="975"/>
      <c r="O26" s="975"/>
      <c r="P26" s="975"/>
    </row>
    <row r="27" spans="1:16" s="974" customFormat="1" ht="12.75" customHeight="1" thickBot="1">
      <c r="A27" s="1018">
        <v>2013</v>
      </c>
      <c r="B27" s="816">
        <v>8378.4640479999998</v>
      </c>
      <c r="C27" s="816">
        <v>6681.3104510000003</v>
      </c>
      <c r="D27" s="817"/>
      <c r="E27" s="48">
        <f>B27+C27</f>
        <v>15059.774498999999</v>
      </c>
      <c r="F27" s="813" t="s">
        <v>280</v>
      </c>
      <c r="G27" s="975"/>
      <c r="H27" s="975"/>
      <c r="I27" s="975"/>
      <c r="J27" s="975"/>
      <c r="K27" s="975"/>
      <c r="L27" s="975"/>
      <c r="M27" s="975"/>
      <c r="N27" s="975"/>
      <c r="O27" s="975"/>
      <c r="P27" s="975"/>
    </row>
    <row r="28" spans="1:16" s="974" customFormat="1" ht="13.5" customHeight="1">
      <c r="A28" s="976" t="s">
        <v>1018</v>
      </c>
      <c r="B28" s="977"/>
      <c r="C28" s="977"/>
      <c r="D28" s="977"/>
      <c r="E28" s="977"/>
      <c r="F28" s="977"/>
    </row>
  </sheetData>
  <mergeCells count="9">
    <mergeCell ref="A1:F2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W62"/>
  <sheetViews>
    <sheetView view="pageBreakPreview" zoomScaleNormal="75" zoomScaleSheetLayoutView="100" workbookViewId="0">
      <selection activeCell="E26" sqref="E26"/>
    </sheetView>
  </sheetViews>
  <sheetFormatPr baseColWidth="10" defaultRowHeight="12.75"/>
  <cols>
    <col min="1" max="7" width="18.28515625" style="45" customWidth="1"/>
    <col min="8" max="13" width="15.85546875" style="45" customWidth="1"/>
    <col min="14" max="16384" width="11.42578125" style="45"/>
  </cols>
  <sheetData>
    <row r="1" spans="1:23" ht="18">
      <c r="A1" s="1091" t="s">
        <v>663</v>
      </c>
      <c r="B1" s="1091"/>
      <c r="C1" s="1091"/>
      <c r="D1" s="1091"/>
      <c r="E1" s="1091"/>
      <c r="F1" s="1091"/>
      <c r="G1" s="1091"/>
      <c r="H1" s="44"/>
      <c r="I1" s="728"/>
      <c r="J1" s="728"/>
      <c r="K1" s="728"/>
      <c r="L1" s="728"/>
      <c r="M1" s="44"/>
      <c r="N1" s="44"/>
      <c r="O1" s="44"/>
      <c r="P1" s="44"/>
      <c r="Q1" s="44"/>
      <c r="R1" s="44"/>
    </row>
    <row r="2" spans="1:23" ht="12.75" customHeight="1">
      <c r="A2" s="44"/>
      <c r="B2" s="44"/>
      <c r="C2" s="44"/>
      <c r="D2" s="44"/>
      <c r="E2" s="44"/>
      <c r="F2" s="44"/>
      <c r="G2" s="44"/>
      <c r="H2" s="44"/>
    </row>
    <row r="3" spans="1:23" ht="15" customHeight="1">
      <c r="A3" s="1097" t="s">
        <v>1310</v>
      </c>
      <c r="B3" s="1097"/>
      <c r="C3" s="1097"/>
      <c r="D3" s="1097"/>
      <c r="E3" s="1097"/>
      <c r="F3" s="1097"/>
      <c r="G3" s="1097"/>
      <c r="H3" s="632"/>
      <c r="I3" s="187"/>
      <c r="J3" s="187"/>
      <c r="K3" s="187"/>
      <c r="L3" s="187"/>
      <c r="M3" s="187"/>
      <c r="N3" s="46"/>
      <c r="O3" s="46"/>
      <c r="P3" s="46"/>
      <c r="Q3" s="46"/>
      <c r="R3" s="46"/>
      <c r="S3" s="46"/>
    </row>
    <row r="4" spans="1:23" ht="13.5" customHeight="1" thickBot="1">
      <c r="A4" s="274"/>
      <c r="B4" s="274"/>
      <c r="C4" s="274"/>
      <c r="D4" s="274"/>
      <c r="E4" s="274"/>
      <c r="F4" s="274"/>
      <c r="G4" s="274"/>
      <c r="H4" s="274"/>
      <c r="I4" s="51"/>
      <c r="J4" s="51"/>
      <c r="K4" s="51"/>
      <c r="L4" s="51"/>
      <c r="M4" s="51"/>
    </row>
    <row r="5" spans="1:23" s="743" customFormat="1" ht="23.25" customHeight="1">
      <c r="A5" s="1068" t="s">
        <v>666</v>
      </c>
      <c r="B5" s="1085" t="s">
        <v>667</v>
      </c>
      <c r="C5" s="1098"/>
      <c r="D5" s="1098"/>
      <c r="E5" s="1098"/>
      <c r="F5" s="1098"/>
      <c r="G5" s="1068"/>
      <c r="H5" s="1085" t="s">
        <v>253</v>
      </c>
      <c r="I5" s="486"/>
      <c r="J5" s="485"/>
      <c r="K5" s="485"/>
      <c r="L5" s="485"/>
      <c r="M5" s="485"/>
      <c r="N5" s="818"/>
      <c r="O5" s="742"/>
      <c r="P5" s="742"/>
      <c r="Q5" s="742"/>
      <c r="R5" s="742"/>
      <c r="S5" s="742"/>
    </row>
    <row r="6" spans="1:23" s="743" customFormat="1" ht="66" customHeight="1" thickBot="1">
      <c r="A6" s="1069"/>
      <c r="B6" s="759" t="s">
        <v>1311</v>
      </c>
      <c r="C6" s="759" t="s">
        <v>1312</v>
      </c>
      <c r="D6" s="759" t="s">
        <v>669</v>
      </c>
      <c r="E6" s="759" t="s">
        <v>670</v>
      </c>
      <c r="F6" s="759" t="s">
        <v>671</v>
      </c>
      <c r="G6" s="759" t="s">
        <v>1313</v>
      </c>
      <c r="H6" s="1086"/>
      <c r="I6" s="485"/>
      <c r="J6" s="485"/>
      <c r="K6" s="485"/>
      <c r="L6" s="485"/>
      <c r="M6" s="485"/>
      <c r="N6" s="742"/>
      <c r="O6" s="742"/>
      <c r="P6" s="742"/>
      <c r="Q6" s="742"/>
      <c r="R6" s="742"/>
      <c r="S6" s="742"/>
    </row>
    <row r="7" spans="1:23" s="748" customFormat="1">
      <c r="A7" s="819" t="s">
        <v>483</v>
      </c>
      <c r="B7" s="809">
        <v>352170.51500000001</v>
      </c>
      <c r="C7" s="809">
        <v>69151.61</v>
      </c>
      <c r="D7" s="809">
        <v>2247429.7399999988</v>
      </c>
      <c r="E7" s="809">
        <v>249027.35499999998</v>
      </c>
      <c r="F7" s="809">
        <v>38876.520000000004</v>
      </c>
      <c r="G7" s="810">
        <v>20903.88</v>
      </c>
      <c r="H7" s="810">
        <f>SUM(B7:G7)</f>
        <v>2977559.6199999987</v>
      </c>
      <c r="I7" s="664"/>
      <c r="J7" s="664"/>
      <c r="K7" s="664"/>
      <c r="L7" s="664"/>
      <c r="M7" s="664"/>
      <c r="N7" s="744"/>
      <c r="O7" s="744"/>
      <c r="P7" s="744"/>
      <c r="Q7" s="744"/>
      <c r="R7" s="744"/>
      <c r="S7" s="744"/>
      <c r="T7" s="744"/>
      <c r="U7" s="744"/>
      <c r="V7" s="744"/>
      <c r="W7" s="744"/>
    </row>
    <row r="8" spans="1:23" s="748" customFormat="1" ht="13.15" customHeight="1">
      <c r="A8" s="820" t="s">
        <v>484</v>
      </c>
      <c r="B8" s="812">
        <v>49644.160000000003</v>
      </c>
      <c r="C8" s="812">
        <v>8150.64</v>
      </c>
      <c r="D8" s="812">
        <v>326675.10000000003</v>
      </c>
      <c r="E8" s="812">
        <v>82633</v>
      </c>
      <c r="F8" s="812">
        <v>76114.47</v>
      </c>
      <c r="G8" s="813">
        <v>21412.79</v>
      </c>
      <c r="H8" s="813">
        <f>SUM(B8:G8)</f>
        <v>564630.16</v>
      </c>
      <c r="I8" s="664"/>
      <c r="J8" s="664"/>
      <c r="K8" s="664"/>
      <c r="L8" s="664"/>
      <c r="M8" s="664"/>
      <c r="N8" s="744"/>
      <c r="O8" s="744"/>
      <c r="P8" s="744"/>
      <c r="Q8" s="744"/>
      <c r="R8" s="744"/>
      <c r="S8" s="744"/>
      <c r="T8" s="744"/>
      <c r="U8" s="744"/>
      <c r="V8" s="744"/>
      <c r="W8" s="744"/>
    </row>
    <row r="9" spans="1:23">
      <c r="A9" s="820"/>
      <c r="B9" s="812"/>
      <c r="C9" s="812"/>
      <c r="D9" s="812"/>
      <c r="E9" s="812"/>
      <c r="F9" s="812"/>
      <c r="G9" s="813"/>
      <c r="H9" s="813"/>
      <c r="I9" s="664"/>
      <c r="J9" s="664"/>
      <c r="K9" s="664"/>
      <c r="L9" s="664"/>
      <c r="M9" s="664"/>
    </row>
    <row r="10" spans="1:23" ht="13.5" thickBot="1">
      <c r="A10" s="238" t="s">
        <v>629</v>
      </c>
      <c r="B10" s="275">
        <f t="shared" ref="B10:G10" si="0">SUM(B7:B9)</f>
        <v>401814.67500000005</v>
      </c>
      <c r="C10" s="275">
        <f t="shared" si="0"/>
        <v>77302.25</v>
      </c>
      <c r="D10" s="275">
        <f t="shared" si="0"/>
        <v>2574104.8399999989</v>
      </c>
      <c r="E10" s="275">
        <f t="shared" si="0"/>
        <v>331660.35499999998</v>
      </c>
      <c r="F10" s="275">
        <f t="shared" si="0"/>
        <v>114990.99</v>
      </c>
      <c r="G10" s="276">
        <f t="shared" si="0"/>
        <v>42316.67</v>
      </c>
      <c r="H10" s="276">
        <f>SUM(B10:G10)</f>
        <v>3542189.7799999989</v>
      </c>
      <c r="I10" s="664"/>
      <c r="J10" s="664"/>
      <c r="K10" s="664"/>
      <c r="L10" s="664"/>
      <c r="M10" s="664"/>
    </row>
    <row r="11" spans="1:23">
      <c r="A11" s="18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23" ht="13.5" thickBot="1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23" ht="27.75" customHeight="1">
      <c r="A13" s="1068" t="s">
        <v>666</v>
      </c>
      <c r="B13" s="1071" t="s">
        <v>668</v>
      </c>
      <c r="C13" s="1072"/>
      <c r="D13" s="1072"/>
      <c r="E13" s="1096"/>
      <c r="F13" s="1085" t="s">
        <v>254</v>
      </c>
      <c r="G13" s="189"/>
      <c r="H13" s="189"/>
      <c r="I13" s="189"/>
      <c r="J13" s="189"/>
      <c r="K13" s="189"/>
    </row>
    <row r="14" spans="1:23" ht="39.75" customHeight="1" thickBot="1">
      <c r="A14" s="1069"/>
      <c r="B14" s="759" t="s">
        <v>293</v>
      </c>
      <c r="C14" s="759" t="s">
        <v>294</v>
      </c>
      <c r="D14" s="821" t="s">
        <v>672</v>
      </c>
      <c r="E14" s="759" t="s">
        <v>1314</v>
      </c>
      <c r="F14" s="1086"/>
      <c r="G14" s="189"/>
      <c r="H14" s="189"/>
      <c r="I14" s="189"/>
      <c r="J14" s="189"/>
      <c r="K14" s="189"/>
    </row>
    <row r="15" spans="1:23">
      <c r="A15" s="819" t="s">
        <v>483</v>
      </c>
      <c r="B15" s="809">
        <v>45741.937999999995</v>
      </c>
      <c r="C15" s="809">
        <v>3536987.169999999</v>
      </c>
      <c r="D15" s="809">
        <v>988140</v>
      </c>
      <c r="E15" s="809">
        <v>830035.31999999983</v>
      </c>
      <c r="F15" s="810">
        <v>5400904.4279999994</v>
      </c>
      <c r="G15" s="189"/>
      <c r="H15" s="189"/>
      <c r="I15" s="189"/>
      <c r="J15" s="189"/>
      <c r="K15" s="189"/>
    </row>
    <row r="16" spans="1:23">
      <c r="A16" s="820" t="s">
        <v>484</v>
      </c>
      <c r="B16" s="812">
        <v>9249.4310000000005</v>
      </c>
      <c r="C16" s="812">
        <v>4579847.4200000009</v>
      </c>
      <c r="D16" s="812">
        <v>330020</v>
      </c>
      <c r="E16" s="812">
        <v>1197563.4399999997</v>
      </c>
      <c r="F16" s="813">
        <v>6116680.2910000002</v>
      </c>
      <c r="G16" s="189"/>
      <c r="H16" s="189"/>
      <c r="I16" s="189"/>
      <c r="J16" s="189"/>
      <c r="K16" s="189"/>
    </row>
    <row r="17" spans="1:12">
      <c r="A17" s="820"/>
      <c r="B17" s="812"/>
      <c r="C17" s="812"/>
      <c r="D17" s="812"/>
      <c r="E17" s="812"/>
      <c r="F17" s="813"/>
      <c r="G17" s="189"/>
      <c r="H17" s="189"/>
      <c r="I17" s="189"/>
      <c r="J17" s="189"/>
      <c r="K17" s="189"/>
    </row>
    <row r="18" spans="1:12" ht="13.5" thickBot="1">
      <c r="A18" s="238" t="s">
        <v>629</v>
      </c>
      <c r="B18" s="275">
        <v>54991.368999999992</v>
      </c>
      <c r="C18" s="275">
        <v>8116834.5899999999</v>
      </c>
      <c r="D18" s="275">
        <v>1318160</v>
      </c>
      <c r="E18" s="275">
        <v>2027598.7599999995</v>
      </c>
      <c r="F18" s="276">
        <v>11517584.718999999</v>
      </c>
      <c r="G18" s="189"/>
      <c r="H18" s="189"/>
      <c r="I18" s="189"/>
      <c r="J18" s="189"/>
      <c r="K18" s="189"/>
    </row>
    <row r="19" spans="1:12">
      <c r="A19" s="188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</row>
    <row r="20" spans="1:12">
      <c r="A20" s="188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  <row r="21" spans="1:12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</row>
    <row r="22" spans="1:12">
      <c r="A22" s="188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</row>
    <row r="23" spans="1:12">
      <c r="A23" s="188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</row>
    <row r="24" spans="1:12">
      <c r="A24" s="188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</row>
    <row r="25" spans="1:12">
      <c r="A25" s="188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</row>
    <row r="26" spans="1:12">
      <c r="A26" s="188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</row>
    <row r="27" spans="1:12">
      <c r="A27" s="188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</row>
    <row r="28" spans="1:12" ht="16.5" customHeight="1"/>
    <row r="53" spans="2:5" ht="18" customHeight="1">
      <c r="B53" s="625"/>
      <c r="C53" s="626"/>
      <c r="D53" s="817"/>
      <c r="E53" s="817"/>
    </row>
    <row r="54" spans="2:5" ht="18" customHeight="1">
      <c r="B54" s="625"/>
      <c r="C54" s="626"/>
      <c r="D54" s="817"/>
      <c r="E54" s="817"/>
    </row>
    <row r="55" spans="2:5" ht="18" customHeight="1">
      <c r="B55" s="625"/>
      <c r="C55" s="626"/>
      <c r="D55" s="817"/>
      <c r="E55" s="817"/>
    </row>
    <row r="56" spans="2:5" ht="18" customHeight="1">
      <c r="B56" s="625"/>
      <c r="C56" s="626"/>
      <c r="D56" s="817"/>
      <c r="E56" s="817"/>
    </row>
    <row r="57" spans="2:5" ht="18" customHeight="1">
      <c r="B57" s="625"/>
      <c r="C57" s="626"/>
      <c r="D57" s="817"/>
      <c r="E57" s="817"/>
    </row>
    <row r="58" spans="2:5" ht="18" customHeight="1">
      <c r="B58" s="625"/>
      <c r="C58" s="626"/>
      <c r="D58" s="817"/>
      <c r="E58" s="817"/>
    </row>
    <row r="59" spans="2:5" ht="18" customHeight="1">
      <c r="B59" s="625"/>
      <c r="C59" s="626"/>
      <c r="D59" s="817"/>
      <c r="E59" s="817"/>
    </row>
    <row r="60" spans="2:5" ht="18" customHeight="1">
      <c r="B60" s="625"/>
      <c r="C60" s="626"/>
      <c r="D60" s="817"/>
      <c r="E60" s="817"/>
    </row>
    <row r="61" spans="2:5" ht="18" customHeight="1">
      <c r="B61" s="625"/>
      <c r="C61" s="626"/>
      <c r="D61" s="817"/>
      <c r="E61" s="817"/>
    </row>
    <row r="62" spans="2:5" ht="18" customHeight="1">
      <c r="B62" s="625"/>
      <c r="C62" s="626"/>
      <c r="D62" s="817"/>
      <c r="E62" s="817"/>
    </row>
  </sheetData>
  <mergeCells count="8">
    <mergeCell ref="H5:H6"/>
    <mergeCell ref="A13:A14"/>
    <mergeCell ref="B13:E13"/>
    <mergeCell ref="F13:F14"/>
    <mergeCell ref="A1:G1"/>
    <mergeCell ref="A3:G3"/>
    <mergeCell ref="A5:A6"/>
    <mergeCell ref="B5:G5"/>
  </mergeCells>
  <printOptions horizontalCentered="1"/>
  <pageMargins left="0.47244094488188981" right="0.31496062992125984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22"/>
  <sheetViews>
    <sheetView view="pageBreakPreview" zoomScaleNormal="75" zoomScaleSheetLayoutView="100" workbookViewId="0">
      <selection activeCell="E26" sqref="E26"/>
    </sheetView>
  </sheetViews>
  <sheetFormatPr baseColWidth="10" defaultRowHeight="12.75"/>
  <cols>
    <col min="1" max="1" width="64.28515625" style="45" customWidth="1"/>
    <col min="2" max="2" width="32.85546875" style="45" customWidth="1"/>
    <col min="3" max="3" width="8.5703125" style="45" customWidth="1"/>
    <col min="4" max="16384" width="11.42578125" style="45"/>
  </cols>
  <sheetData>
    <row r="1" spans="1:12" ht="18">
      <c r="A1" s="1091" t="s">
        <v>663</v>
      </c>
      <c r="B1" s="1091"/>
      <c r="C1" s="44"/>
      <c r="D1" s="44"/>
      <c r="E1" s="44"/>
      <c r="F1" s="44"/>
      <c r="G1" s="44"/>
    </row>
    <row r="3" spans="1:12" ht="15" customHeight="1">
      <c r="A3" s="1099" t="s">
        <v>1315</v>
      </c>
      <c r="B3" s="1099"/>
      <c r="C3" s="522"/>
      <c r="D3" s="46"/>
      <c r="E3" s="46"/>
      <c r="F3" s="46"/>
      <c r="G3" s="46"/>
      <c r="H3" s="46"/>
    </row>
    <row r="4" spans="1:12" ht="13.5" thickBot="1">
      <c r="A4" s="50"/>
      <c r="B4" s="50"/>
    </row>
    <row r="5" spans="1:12" s="748" customFormat="1" ht="20.25" customHeight="1">
      <c r="A5" s="1068" t="s">
        <v>673</v>
      </c>
      <c r="B5" s="1085" t="s">
        <v>674</v>
      </c>
      <c r="C5" s="822"/>
      <c r="D5" s="758"/>
      <c r="E5" s="758"/>
      <c r="F5" s="758"/>
      <c r="G5" s="758"/>
      <c r="H5" s="758"/>
    </row>
    <row r="6" spans="1:12" s="748" customFormat="1" ht="20.25" customHeight="1" thickBot="1">
      <c r="A6" s="1069"/>
      <c r="B6" s="1086"/>
      <c r="C6" s="822"/>
      <c r="D6" s="758"/>
      <c r="E6" s="758"/>
      <c r="F6" s="758"/>
      <c r="G6" s="758"/>
      <c r="H6" s="758"/>
    </row>
    <row r="7" spans="1:12" s="748" customFormat="1" ht="12.75" customHeight="1">
      <c r="A7" s="53" t="s">
        <v>677</v>
      </c>
      <c r="B7" s="810">
        <v>4085999.5199999996</v>
      </c>
      <c r="C7" s="823"/>
      <c r="D7" s="744"/>
      <c r="E7" s="744"/>
      <c r="F7" s="744"/>
      <c r="G7" s="744"/>
      <c r="H7" s="744"/>
      <c r="I7" s="744"/>
      <c r="J7" s="744"/>
      <c r="K7" s="744"/>
      <c r="L7" s="744"/>
    </row>
    <row r="8" spans="1:12" s="748" customFormat="1" ht="12.75" customHeight="1">
      <c r="A8" s="54" t="s">
        <v>681</v>
      </c>
      <c r="B8" s="813">
        <v>1997903.1599999997</v>
      </c>
      <c r="C8" s="823"/>
      <c r="D8" s="744"/>
      <c r="E8" s="744"/>
      <c r="F8" s="744"/>
      <c r="G8" s="744"/>
      <c r="H8" s="744"/>
      <c r="I8" s="744"/>
      <c r="J8" s="744"/>
      <c r="K8" s="744"/>
      <c r="L8" s="744"/>
    </row>
    <row r="9" spans="1:12" s="748" customFormat="1" ht="12.75" customHeight="1">
      <c r="A9" s="54" t="s">
        <v>675</v>
      </c>
      <c r="B9" s="813">
        <v>976440.84999999986</v>
      </c>
      <c r="C9" s="823"/>
      <c r="D9" s="744"/>
      <c r="E9" s="744"/>
      <c r="F9" s="744"/>
      <c r="G9" s="744"/>
      <c r="H9" s="744"/>
      <c r="I9" s="744"/>
      <c r="J9" s="744"/>
      <c r="K9" s="744"/>
      <c r="L9" s="744"/>
    </row>
    <row r="10" spans="1:12" s="748" customFormat="1" ht="12.75" customHeight="1">
      <c r="A10" s="54" t="s">
        <v>676</v>
      </c>
      <c r="B10" s="813">
        <v>449972.2900000001</v>
      </c>
      <c r="C10" s="823"/>
      <c r="D10" s="744"/>
      <c r="E10" s="744"/>
      <c r="F10" s="744"/>
      <c r="G10" s="744"/>
      <c r="H10" s="744"/>
      <c r="I10" s="744"/>
      <c r="J10" s="744"/>
      <c r="K10" s="744"/>
      <c r="L10" s="744"/>
    </row>
    <row r="11" spans="1:12" s="748" customFormat="1" ht="12.75" customHeight="1">
      <c r="A11" s="54" t="s">
        <v>680</v>
      </c>
      <c r="B11" s="813">
        <v>314810.87000000005</v>
      </c>
      <c r="C11" s="823"/>
      <c r="D11" s="744"/>
      <c r="E11" s="744"/>
      <c r="F11" s="744"/>
      <c r="G11" s="744"/>
      <c r="H11" s="744"/>
      <c r="I11" s="744"/>
      <c r="J11" s="744"/>
      <c r="K11" s="744"/>
      <c r="L11" s="744"/>
    </row>
    <row r="12" spans="1:12" s="748" customFormat="1" ht="12.75" customHeight="1">
      <c r="A12" s="54" t="s">
        <v>679</v>
      </c>
      <c r="B12" s="813">
        <v>86373.069999999992</v>
      </c>
      <c r="C12" s="823"/>
      <c r="D12" s="744"/>
      <c r="E12" s="744"/>
      <c r="F12" s="744"/>
      <c r="G12" s="744"/>
      <c r="H12" s="744"/>
      <c r="I12" s="744"/>
      <c r="J12" s="744"/>
      <c r="K12" s="744"/>
      <c r="L12" s="744"/>
    </row>
    <row r="13" spans="1:12" s="748" customFormat="1" ht="12.75" customHeight="1">
      <c r="A13" s="54" t="s">
        <v>1316</v>
      </c>
      <c r="B13" s="813">
        <v>60972.460000000006</v>
      </c>
      <c r="C13" s="823"/>
      <c r="D13" s="744"/>
      <c r="E13" s="744"/>
      <c r="F13" s="744"/>
      <c r="G13" s="744"/>
      <c r="H13" s="744"/>
      <c r="I13" s="744"/>
      <c r="J13" s="744"/>
      <c r="K13" s="744"/>
      <c r="L13" s="744"/>
    </row>
    <row r="14" spans="1:12" s="748" customFormat="1" ht="12.75" customHeight="1" thickBot="1">
      <c r="A14" s="824" t="s">
        <v>683</v>
      </c>
      <c r="B14" s="825">
        <v>405991.82800000068</v>
      </c>
      <c r="C14" s="823"/>
      <c r="D14" s="744"/>
      <c r="E14" s="744"/>
      <c r="F14" s="744"/>
      <c r="G14" s="744"/>
      <c r="H14" s="744"/>
      <c r="I14" s="744"/>
      <c r="J14" s="744"/>
      <c r="K14" s="744"/>
      <c r="L14" s="744"/>
    </row>
    <row r="22" spans="2:2">
      <c r="B22" s="55"/>
    </row>
  </sheetData>
  <mergeCells count="4">
    <mergeCell ref="A1:B1"/>
    <mergeCell ref="A3:B3"/>
    <mergeCell ref="A5:A6"/>
    <mergeCell ref="B5:B6"/>
  </mergeCells>
  <printOptions horizontalCentered="1"/>
  <pageMargins left="0.78740157480314965" right="0.78740157480314965" top="0.59055118110236227" bottom="0.98425196850393704" header="0" footer="0"/>
  <pageSetup paperSize="9" scale="8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L29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33.7109375" style="639" customWidth="1"/>
    <col min="2" max="6" width="20" style="639" customWidth="1"/>
    <col min="7" max="16384" width="11.42578125" style="639"/>
  </cols>
  <sheetData>
    <row r="1" spans="1:12" ht="18">
      <c r="A1" s="1039" t="s">
        <v>512</v>
      </c>
      <c r="B1" s="1039"/>
      <c r="C1" s="1039"/>
      <c r="D1" s="1039"/>
      <c r="E1" s="1039"/>
      <c r="F1" s="1039"/>
      <c r="G1" s="638"/>
      <c r="H1" s="638"/>
    </row>
    <row r="3" spans="1:12" ht="20.25" customHeight="1">
      <c r="A3" s="1029" t="s">
        <v>1209</v>
      </c>
      <c r="B3" s="1029"/>
      <c r="C3" s="1029"/>
      <c r="D3" s="1029"/>
      <c r="E3" s="1029"/>
      <c r="F3" s="1029"/>
      <c r="G3" s="640"/>
      <c r="H3" s="640"/>
      <c r="I3" s="640"/>
    </row>
    <row r="4" spans="1:12" ht="13.5" thickBot="1">
      <c r="A4" s="644"/>
      <c r="B4" s="644"/>
      <c r="C4" s="644"/>
      <c r="D4" s="644"/>
      <c r="E4" s="644"/>
      <c r="F4" s="644"/>
    </row>
    <row r="5" spans="1:12" s="2" customFormat="1" ht="55.5" customHeight="1" thickBot="1">
      <c r="A5" s="19" t="s">
        <v>399</v>
      </c>
      <c r="B5" s="20" t="s">
        <v>780</v>
      </c>
      <c r="C5" s="20" t="s">
        <v>505</v>
      </c>
      <c r="D5" s="20" t="s">
        <v>951</v>
      </c>
      <c r="E5" s="20" t="s">
        <v>506</v>
      </c>
      <c r="F5" s="21" t="s">
        <v>507</v>
      </c>
      <c r="G5" s="1"/>
      <c r="H5" s="1"/>
      <c r="I5" s="1"/>
      <c r="K5" s="7"/>
    </row>
    <row r="6" spans="1:12" s="2" customFormat="1" ht="21.75" customHeight="1">
      <c r="A6" s="659" t="s">
        <v>513</v>
      </c>
      <c r="B6" s="306">
        <v>474439.44</v>
      </c>
      <c r="C6" s="306">
        <v>364942.69</v>
      </c>
      <c r="D6" s="3">
        <v>2129200.4700000002</v>
      </c>
      <c r="E6" s="277">
        <v>496.06</v>
      </c>
      <c r="F6" s="540">
        <f t="shared" ref="F6:F22" si="0">SUM(B6:E6)</f>
        <v>2969078.66</v>
      </c>
      <c r="G6" s="3"/>
      <c r="H6" s="3"/>
      <c r="I6" s="3"/>
      <c r="J6" s="3"/>
      <c r="K6" s="3"/>
      <c r="L6" s="3"/>
    </row>
    <row r="7" spans="1:12" s="2" customFormat="1">
      <c r="A7" s="660" t="s">
        <v>514</v>
      </c>
      <c r="B7" s="307">
        <v>77211</v>
      </c>
      <c r="C7" s="307">
        <v>657398</v>
      </c>
      <c r="D7" s="3">
        <v>843381.3</v>
      </c>
      <c r="E7" s="278"/>
      <c r="F7" s="541">
        <f t="shared" si="0"/>
        <v>1577990.3</v>
      </c>
      <c r="G7" s="3"/>
      <c r="H7" s="3"/>
      <c r="I7" s="3"/>
      <c r="J7" s="3"/>
      <c r="K7" s="3"/>
      <c r="L7" s="3"/>
    </row>
    <row r="8" spans="1:12" s="2" customFormat="1">
      <c r="A8" s="660" t="s">
        <v>515</v>
      </c>
      <c r="B8" s="307">
        <v>14121</v>
      </c>
      <c r="C8" s="307">
        <v>53323</v>
      </c>
      <c r="D8" s="3">
        <v>66360.78</v>
      </c>
      <c r="E8" s="269">
        <v>286.47000000000003</v>
      </c>
      <c r="F8" s="541">
        <f t="shared" si="0"/>
        <v>134091.25</v>
      </c>
      <c r="G8" s="3"/>
      <c r="H8" s="3"/>
      <c r="I8" s="3"/>
      <c r="J8" s="3"/>
      <c r="K8" s="3"/>
      <c r="L8" s="3"/>
    </row>
    <row r="9" spans="1:12" s="2" customFormat="1">
      <c r="A9" s="660" t="s">
        <v>516</v>
      </c>
      <c r="B9" s="307">
        <v>157.44981610366409</v>
      </c>
      <c r="C9" s="307">
        <v>23306.845459313208</v>
      </c>
      <c r="D9" s="3">
        <v>71922.854336121949</v>
      </c>
      <c r="E9" s="269">
        <v>115279.69812530029</v>
      </c>
      <c r="F9" s="541">
        <f t="shared" si="0"/>
        <v>210666.84773683912</v>
      </c>
      <c r="G9" s="3"/>
      <c r="H9" s="3"/>
      <c r="I9" s="3"/>
      <c r="J9" s="3"/>
      <c r="K9" s="3"/>
      <c r="L9" s="3"/>
    </row>
    <row r="10" spans="1:12" s="2" customFormat="1">
      <c r="A10" s="660" t="s">
        <v>781</v>
      </c>
      <c r="B10" s="307">
        <v>169944</v>
      </c>
      <c r="C10" s="307">
        <v>549712</v>
      </c>
      <c r="D10" s="3">
        <v>2019941</v>
      </c>
      <c r="E10" s="269"/>
      <c r="F10" s="541">
        <f t="shared" si="0"/>
        <v>2739597</v>
      </c>
      <c r="G10" s="3"/>
      <c r="H10" s="3"/>
      <c r="I10" s="3"/>
      <c r="J10" s="3"/>
      <c r="K10" s="3"/>
      <c r="L10" s="3"/>
    </row>
    <row r="11" spans="1:12" s="2" customFormat="1">
      <c r="A11" s="660" t="s">
        <v>518</v>
      </c>
      <c r="B11" s="307">
        <v>63923</v>
      </c>
      <c r="C11" s="307">
        <v>1101903</v>
      </c>
      <c r="D11" s="3">
        <v>1816492</v>
      </c>
      <c r="E11" s="269"/>
      <c r="F11" s="541">
        <f t="shared" si="0"/>
        <v>2982318</v>
      </c>
      <c r="G11" s="3"/>
      <c r="H11" s="3"/>
      <c r="I11" s="3"/>
      <c r="J11" s="3"/>
      <c r="K11" s="3"/>
      <c r="L11" s="3"/>
    </row>
    <row r="12" spans="1:12" s="2" customFormat="1">
      <c r="A12" s="660" t="s">
        <v>519</v>
      </c>
      <c r="B12" s="307">
        <v>67923</v>
      </c>
      <c r="C12" s="307">
        <v>230499</v>
      </c>
      <c r="D12" s="3">
        <v>1327791.0900000001</v>
      </c>
      <c r="E12" s="269"/>
      <c r="F12" s="541">
        <f t="shared" si="0"/>
        <v>1626213.09</v>
      </c>
      <c r="G12" s="3"/>
      <c r="H12" s="3"/>
      <c r="I12" s="3"/>
      <c r="J12" s="3"/>
      <c r="K12" s="3"/>
      <c r="L12" s="3"/>
    </row>
    <row r="13" spans="1:12" s="2" customFormat="1">
      <c r="A13" s="660" t="s">
        <v>530</v>
      </c>
      <c r="B13" s="307">
        <v>45980.232159563937</v>
      </c>
      <c r="C13" s="307">
        <v>52717.176806022057</v>
      </c>
      <c r="D13" s="3">
        <v>168102.0701896422</v>
      </c>
      <c r="E13" s="269"/>
      <c r="F13" s="541">
        <f t="shared" si="0"/>
        <v>266799.47915522818</v>
      </c>
      <c r="G13" s="3"/>
      <c r="H13" s="3"/>
      <c r="I13" s="3"/>
      <c r="J13" s="3"/>
      <c r="K13" s="3"/>
      <c r="L13" s="3"/>
    </row>
    <row r="14" spans="1:12" s="2" customFormat="1">
      <c r="A14" s="660" t="s">
        <v>532</v>
      </c>
      <c r="B14" s="307">
        <v>33662.480000000003</v>
      </c>
      <c r="C14" s="307">
        <v>285553.25</v>
      </c>
      <c r="D14" s="3">
        <v>117863.62</v>
      </c>
      <c r="E14" s="269"/>
      <c r="F14" s="541">
        <f t="shared" si="0"/>
        <v>437079.35</v>
      </c>
      <c r="G14" s="3"/>
      <c r="H14" s="3"/>
      <c r="I14" s="3"/>
      <c r="J14" s="3"/>
      <c r="K14" s="3"/>
      <c r="L14" s="3"/>
    </row>
    <row r="15" spans="1:12" s="2" customFormat="1">
      <c r="A15" s="660" t="s">
        <v>529</v>
      </c>
      <c r="B15" s="307">
        <v>63292</v>
      </c>
      <c r="C15" s="307">
        <v>186599</v>
      </c>
      <c r="D15" s="3">
        <v>504568.35</v>
      </c>
      <c r="E15" s="269"/>
      <c r="F15" s="541">
        <f t="shared" si="0"/>
        <v>754459.35</v>
      </c>
      <c r="G15" s="3"/>
      <c r="H15" s="3"/>
      <c r="I15" s="3"/>
      <c r="J15" s="3"/>
      <c r="K15" s="3"/>
      <c r="L15" s="3"/>
    </row>
    <row r="16" spans="1:12" s="2" customFormat="1">
      <c r="A16" s="660" t="s">
        <v>521</v>
      </c>
      <c r="B16" s="307">
        <v>29309</v>
      </c>
      <c r="C16" s="307">
        <v>121899</v>
      </c>
      <c r="D16" s="3">
        <v>1770043.05</v>
      </c>
      <c r="E16" s="269"/>
      <c r="F16" s="541">
        <f t="shared" si="0"/>
        <v>1921251.05</v>
      </c>
      <c r="H16" s="3"/>
      <c r="I16" s="3"/>
      <c r="J16" s="3"/>
      <c r="K16" s="3"/>
      <c r="L16" s="3"/>
    </row>
    <row r="17" spans="1:12" s="2" customFormat="1">
      <c r="A17" s="660" t="s">
        <v>522</v>
      </c>
      <c r="B17" s="307">
        <v>6028.9</v>
      </c>
      <c r="C17" s="307">
        <v>7858.41</v>
      </c>
      <c r="D17" s="3">
        <v>1089950.8799999999</v>
      </c>
      <c r="E17" s="269">
        <v>312112.08</v>
      </c>
      <c r="F17" s="541">
        <f t="shared" si="0"/>
        <v>1415950.27</v>
      </c>
      <c r="H17" s="3"/>
      <c r="I17" s="3"/>
      <c r="J17" s="3"/>
      <c r="K17" s="3"/>
      <c r="L17" s="3"/>
    </row>
    <row r="18" spans="1:12" s="2" customFormat="1">
      <c r="A18" s="660" t="s">
        <v>533</v>
      </c>
      <c r="B18" s="307">
        <v>3888.9304490222312</v>
      </c>
      <c r="C18" s="307">
        <v>2991.3156297702744</v>
      </c>
      <c r="D18" s="3">
        <v>178832.09789422853</v>
      </c>
      <c r="E18" s="269"/>
      <c r="F18" s="541">
        <f t="shared" si="0"/>
        <v>185712.34397302102</v>
      </c>
      <c r="G18" s="4"/>
      <c r="H18" s="3"/>
      <c r="I18" s="3"/>
      <c r="J18" s="3"/>
      <c r="K18" s="3"/>
      <c r="L18" s="3"/>
    </row>
    <row r="19" spans="1:12" s="2" customFormat="1">
      <c r="A19" s="660" t="s">
        <v>523</v>
      </c>
      <c r="B19" s="307">
        <v>11815.430469803016</v>
      </c>
      <c r="C19" s="307">
        <v>130873.9634226966</v>
      </c>
      <c r="D19" s="3">
        <v>34136.628700567104</v>
      </c>
      <c r="E19" s="269"/>
      <c r="F19" s="541">
        <f t="shared" si="0"/>
        <v>176826.02259306674</v>
      </c>
      <c r="G19" s="4"/>
      <c r="H19" s="3"/>
      <c r="I19" s="3"/>
      <c r="J19" s="3"/>
      <c r="K19" s="3"/>
      <c r="L19" s="3"/>
    </row>
    <row r="20" spans="1:12" s="2" customFormat="1">
      <c r="A20" s="660" t="s">
        <v>525</v>
      </c>
      <c r="B20" s="307">
        <v>14596.587669068294</v>
      </c>
      <c r="C20" s="307">
        <v>158187.18931194415</v>
      </c>
      <c r="D20" s="3">
        <v>224291.01694547248</v>
      </c>
      <c r="E20" s="278"/>
      <c r="F20" s="541">
        <f t="shared" si="0"/>
        <v>397074.79392648494</v>
      </c>
      <c r="G20" s="4"/>
      <c r="H20" s="3"/>
      <c r="I20" s="3"/>
      <c r="J20" s="3"/>
      <c r="K20" s="3"/>
      <c r="L20" s="3"/>
    </row>
    <row r="21" spans="1:12" s="2" customFormat="1">
      <c r="A21" s="660" t="s">
        <v>527</v>
      </c>
      <c r="B21" s="307">
        <v>6174.4857768631273</v>
      </c>
      <c r="C21" s="307">
        <v>123639.59779179782</v>
      </c>
      <c r="D21" s="3">
        <v>323589.28904198349</v>
      </c>
      <c r="E21" s="269">
        <v>297.61703822938449</v>
      </c>
      <c r="F21" s="541">
        <f t="shared" si="0"/>
        <v>453700.9896488738</v>
      </c>
      <c r="G21" s="4"/>
      <c r="H21" s="3"/>
      <c r="I21" s="3"/>
      <c r="J21" s="3"/>
      <c r="K21" s="3"/>
      <c r="L21" s="3"/>
    </row>
    <row r="22" spans="1:12" s="2" customFormat="1">
      <c r="A22" s="660" t="s">
        <v>531</v>
      </c>
      <c r="B22" s="307">
        <v>54338.123640061072</v>
      </c>
      <c r="C22" s="307">
        <v>63422.072040602994</v>
      </c>
      <c r="D22" s="3">
        <v>190459.66618004534</v>
      </c>
      <c r="E22" s="269"/>
      <c r="F22" s="541">
        <f t="shared" si="0"/>
        <v>308219.86186070938</v>
      </c>
      <c r="G22" s="4"/>
      <c r="H22" s="3"/>
      <c r="I22" s="3"/>
      <c r="J22" s="3"/>
      <c r="K22" s="3"/>
      <c r="L22" s="3"/>
    </row>
    <row r="23" spans="1:12" s="2" customFormat="1">
      <c r="A23" s="660"/>
      <c r="B23" s="17"/>
      <c r="C23" s="17"/>
      <c r="D23" s="1"/>
      <c r="E23" s="17"/>
      <c r="F23" s="542"/>
      <c r="G23" s="4"/>
      <c r="H23" s="1"/>
      <c r="I23" s="3"/>
      <c r="J23" s="1"/>
      <c r="K23" s="1"/>
      <c r="L23" s="3"/>
    </row>
    <row r="24" spans="1:12" s="2" customFormat="1" ht="13.5" thickBot="1">
      <c r="A24" s="661" t="s">
        <v>508</v>
      </c>
      <c r="B24" s="265">
        <f>SUM(B6:B23)</f>
        <v>1136805.0599804854</v>
      </c>
      <c r="C24" s="265">
        <f>SUM(C6:C23)</f>
        <v>4114825.5104621467</v>
      </c>
      <c r="D24" s="265">
        <f>SUM(D6:D23)</f>
        <v>12876926.163288061</v>
      </c>
      <c r="E24" s="265">
        <f>SUM(E6:E23)</f>
        <v>428471.9251635297</v>
      </c>
      <c r="F24" s="267">
        <f>SUM(F6:F23)</f>
        <v>18557028.658894226</v>
      </c>
      <c r="G24" s="4"/>
      <c r="H24" s="3"/>
      <c r="I24" s="3"/>
      <c r="J24" s="3"/>
      <c r="K24" s="3"/>
      <c r="L24" s="3"/>
    </row>
    <row r="25" spans="1:12" s="2" customFormat="1" ht="17.25" customHeight="1">
      <c r="A25" s="543" t="s">
        <v>511</v>
      </c>
      <c r="B25" s="544"/>
      <c r="C25" s="544"/>
      <c r="D25" s="544"/>
      <c r="E25" s="544"/>
      <c r="F25" s="545"/>
      <c r="G25" s="3"/>
      <c r="H25" s="3"/>
      <c r="I25" s="3"/>
      <c r="J25" s="3"/>
      <c r="K25" s="3"/>
      <c r="L25" s="3"/>
    </row>
    <row r="26" spans="1:12" s="2" customFormat="1">
      <c r="A26" s="657" t="s">
        <v>1219</v>
      </c>
      <c r="B26" s="658"/>
      <c r="C26" s="646"/>
      <c r="D26" s="646"/>
      <c r="E26" s="646"/>
    </row>
    <row r="27" spans="1:12" s="2" customFormat="1">
      <c r="A27" s="657" t="s">
        <v>1220</v>
      </c>
      <c r="B27" s="658"/>
      <c r="C27" s="646"/>
      <c r="D27" s="646"/>
      <c r="E27" s="646"/>
    </row>
    <row r="28" spans="1:12">
      <c r="A28" s="1040" t="s">
        <v>782</v>
      </c>
      <c r="B28" s="1040"/>
      <c r="C28" s="647"/>
      <c r="D28" s="647"/>
      <c r="E28" s="647"/>
    </row>
    <row r="29" spans="1:12">
      <c r="C29" s="647"/>
    </row>
  </sheetData>
  <mergeCells count="3">
    <mergeCell ref="A1:F1"/>
    <mergeCell ref="A3:F3"/>
    <mergeCell ref="A28:B28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K15"/>
  <sheetViews>
    <sheetView view="pageBreakPreview" zoomScaleNormal="75" zoomScaleSheetLayoutView="100" workbookViewId="0">
      <selection activeCell="E26" sqref="E26"/>
    </sheetView>
  </sheetViews>
  <sheetFormatPr baseColWidth="10" defaultRowHeight="12.75"/>
  <cols>
    <col min="1" max="1" width="58.42578125" style="45" customWidth="1"/>
    <col min="2" max="2" width="44.140625" style="45" customWidth="1"/>
    <col min="3" max="16384" width="11.42578125" style="45"/>
  </cols>
  <sheetData>
    <row r="1" spans="1:11" ht="18">
      <c r="A1" s="1091" t="s">
        <v>663</v>
      </c>
      <c r="B1" s="1091"/>
      <c r="C1" s="44"/>
      <c r="D1" s="44"/>
      <c r="E1" s="44"/>
      <c r="F1" s="44"/>
    </row>
    <row r="3" spans="1:11" ht="15">
      <c r="A3" s="1099" t="s">
        <v>1317</v>
      </c>
      <c r="B3" s="1099"/>
      <c r="C3" s="46"/>
      <c r="D3" s="46"/>
      <c r="E3" s="46"/>
      <c r="F3" s="46"/>
      <c r="G3" s="46"/>
    </row>
    <row r="4" spans="1:11" ht="13.5" thickBot="1">
      <c r="A4" s="50"/>
      <c r="B4" s="50"/>
    </row>
    <row r="5" spans="1:11" s="748" customFormat="1" ht="12.75" customHeight="1">
      <c r="A5" s="1068" t="s">
        <v>684</v>
      </c>
      <c r="B5" s="1085" t="s">
        <v>685</v>
      </c>
      <c r="C5" s="758"/>
      <c r="D5" s="758"/>
      <c r="E5" s="758"/>
      <c r="F5" s="758"/>
      <c r="G5" s="758"/>
    </row>
    <row r="6" spans="1:11" s="748" customFormat="1" ht="28.5" customHeight="1" thickBot="1">
      <c r="A6" s="1069"/>
      <c r="B6" s="1086"/>
      <c r="C6" s="758"/>
      <c r="D6" s="758"/>
      <c r="E6" s="758"/>
      <c r="F6" s="758"/>
      <c r="G6" s="758"/>
    </row>
    <row r="7" spans="1:11" s="748" customFormat="1" ht="12.75" customHeight="1">
      <c r="A7" s="53" t="s">
        <v>295</v>
      </c>
      <c r="B7" s="810">
        <v>5407592.5299999993</v>
      </c>
      <c r="C7" s="744"/>
      <c r="D7" s="744"/>
      <c r="E7" s="744"/>
      <c r="F7" s="744"/>
      <c r="G7" s="744"/>
      <c r="H7" s="744"/>
      <c r="I7" s="744"/>
      <c r="J7" s="744"/>
      <c r="K7" s="744"/>
    </row>
    <row r="8" spans="1:11" s="748" customFormat="1" ht="12.75" customHeight="1">
      <c r="A8" s="54" t="s">
        <v>686</v>
      </c>
      <c r="B8" s="813">
        <v>688037.77</v>
      </c>
      <c r="C8" s="744"/>
      <c r="D8" s="744"/>
      <c r="E8" s="744"/>
      <c r="F8" s="744"/>
      <c r="G8" s="744"/>
      <c r="H8" s="744"/>
      <c r="I8" s="744"/>
      <c r="J8" s="744"/>
      <c r="K8" s="744"/>
    </row>
    <row r="9" spans="1:11" s="748" customFormat="1" ht="12.75" customHeight="1">
      <c r="A9" s="54" t="s">
        <v>1034</v>
      </c>
      <c r="B9" s="813">
        <v>135477.44999999998</v>
      </c>
      <c r="C9" s="744"/>
      <c r="D9" s="744"/>
      <c r="E9" s="744"/>
      <c r="F9" s="744"/>
      <c r="G9" s="744"/>
      <c r="H9" s="744"/>
      <c r="I9" s="744"/>
      <c r="J9" s="744"/>
      <c r="K9" s="744"/>
    </row>
    <row r="10" spans="1:11" s="748" customFormat="1" ht="12.75" customHeight="1">
      <c r="A10" s="54" t="s">
        <v>687</v>
      </c>
      <c r="B10" s="813">
        <v>116409.16</v>
      </c>
      <c r="C10" s="744"/>
      <c r="D10" s="744"/>
      <c r="E10" s="744"/>
      <c r="F10" s="744"/>
      <c r="G10" s="744"/>
      <c r="H10" s="744"/>
      <c r="I10" s="744"/>
      <c r="J10" s="744"/>
      <c r="K10" s="744"/>
    </row>
    <row r="11" spans="1:11" s="748" customFormat="1" ht="12.75" customHeight="1">
      <c r="A11" s="54" t="s">
        <v>688</v>
      </c>
      <c r="B11" s="813">
        <v>82186.16</v>
      </c>
      <c r="C11" s="744"/>
      <c r="D11" s="744"/>
      <c r="E11" s="744"/>
      <c r="F11" s="744"/>
      <c r="G11" s="744"/>
      <c r="H11" s="744"/>
      <c r="I11" s="744"/>
      <c r="J11" s="744"/>
      <c r="K11" s="744"/>
    </row>
    <row r="12" spans="1:11" s="748" customFormat="1" ht="12.75" customHeight="1">
      <c r="A12" s="54" t="s">
        <v>689</v>
      </c>
      <c r="B12" s="813">
        <v>59179.450000000004</v>
      </c>
      <c r="C12" s="744"/>
      <c r="D12" s="744"/>
      <c r="E12" s="744"/>
      <c r="F12" s="744"/>
      <c r="G12" s="744"/>
      <c r="H12" s="744"/>
      <c r="I12" s="744"/>
      <c r="J12" s="744"/>
      <c r="K12" s="744"/>
    </row>
    <row r="13" spans="1:11">
      <c r="A13" s="54" t="s">
        <v>1117</v>
      </c>
      <c r="B13" s="813">
        <v>35654.239999999998</v>
      </c>
    </row>
    <row r="14" spans="1:11">
      <c r="A14" s="753" t="s">
        <v>296</v>
      </c>
      <c r="B14" s="813">
        <v>14952.849999999999</v>
      </c>
    </row>
    <row r="15" spans="1:11" ht="13.5" thickBot="1">
      <c r="A15" s="824" t="s">
        <v>297</v>
      </c>
      <c r="B15" s="825">
        <v>141820.84100000001</v>
      </c>
    </row>
  </sheetData>
  <mergeCells count="4">
    <mergeCell ref="A1:B1"/>
    <mergeCell ref="A3:B3"/>
    <mergeCell ref="A5:A6"/>
    <mergeCell ref="B5:B6"/>
  </mergeCells>
  <printOptions horizontalCentered="1"/>
  <pageMargins left="0.78740157480314965" right="0.78740157480314965" top="0.59055118110236227" bottom="0.98425196850393704" header="0" footer="0"/>
  <pageSetup paperSize="9" scale="76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26"/>
  <sheetViews>
    <sheetView view="pageBreakPreview" zoomScaleNormal="75" zoomScaleSheetLayoutView="100" workbookViewId="0">
      <selection activeCell="E26" sqref="E26"/>
    </sheetView>
  </sheetViews>
  <sheetFormatPr baseColWidth="10" defaultRowHeight="12.75"/>
  <cols>
    <col min="1" max="1" width="42.42578125" style="45" customWidth="1"/>
    <col min="2" max="2" width="19.42578125" style="45" customWidth="1"/>
    <col min="3" max="3" width="16.85546875" style="45" customWidth="1"/>
    <col min="4" max="4" width="17" style="45" customWidth="1"/>
    <col min="5" max="5" width="7" style="45" customWidth="1"/>
    <col min="6" max="16384" width="11.42578125" style="45"/>
  </cols>
  <sheetData>
    <row r="1" spans="1:10" ht="18">
      <c r="A1" s="1091" t="s">
        <v>663</v>
      </c>
      <c r="B1" s="1091"/>
      <c r="C1" s="1091"/>
      <c r="D1" s="1091"/>
      <c r="E1" s="44"/>
      <c r="F1" s="44"/>
    </row>
    <row r="3" spans="1:10" ht="15" customHeight="1">
      <c r="A3" s="1099" t="s">
        <v>255</v>
      </c>
      <c r="B3" s="1099"/>
      <c r="C3" s="1099"/>
      <c r="D3" s="1099"/>
      <c r="E3" s="46"/>
      <c r="F3" s="46"/>
      <c r="G3" s="46"/>
    </row>
    <row r="4" spans="1:10" ht="15" customHeight="1">
      <c r="A4" s="1099" t="s">
        <v>1318</v>
      </c>
      <c r="B4" s="1099"/>
      <c r="C4" s="1099"/>
      <c r="D4" s="1099"/>
      <c r="E4" s="46"/>
      <c r="F4" s="46"/>
      <c r="G4" s="46"/>
    </row>
    <row r="5" spans="1:10" ht="15.75" thickBot="1">
      <c r="A5" s="1099"/>
      <c r="B5" s="1099"/>
      <c r="C5" s="46"/>
      <c r="D5" s="46"/>
      <c r="E5" s="46"/>
      <c r="F5" s="46"/>
      <c r="G5" s="46"/>
    </row>
    <row r="6" spans="1:10" ht="23.25" customHeight="1">
      <c r="A6" s="1068" t="s">
        <v>399</v>
      </c>
      <c r="B6" s="1083" t="s">
        <v>483</v>
      </c>
      <c r="C6" s="1083" t="s">
        <v>484</v>
      </c>
      <c r="D6" s="1053" t="s">
        <v>690</v>
      </c>
    </row>
    <row r="7" spans="1:10" s="748" customFormat="1" ht="23.25" customHeight="1" thickBot="1">
      <c r="A7" s="1069"/>
      <c r="B7" s="1084"/>
      <c r="C7" s="1084"/>
      <c r="D7" s="1054"/>
      <c r="E7" s="758"/>
      <c r="F7" s="758"/>
    </row>
    <row r="8" spans="1:10" s="748" customFormat="1" ht="13.5" customHeight="1">
      <c r="A8" s="749" t="s">
        <v>513</v>
      </c>
      <c r="B8" s="826">
        <v>277650.81800000003</v>
      </c>
      <c r="C8" s="827">
        <v>80031.581000000006</v>
      </c>
      <c r="D8" s="828">
        <v>357682.39900000003</v>
      </c>
      <c r="E8" s="758"/>
      <c r="F8" s="758"/>
    </row>
    <row r="9" spans="1:10" s="748" customFormat="1" ht="12.75" customHeight="1">
      <c r="A9" s="753" t="s">
        <v>514</v>
      </c>
      <c r="B9" s="829">
        <v>144447.19</v>
      </c>
      <c r="C9" s="830">
        <v>48079.210000000006</v>
      </c>
      <c r="D9" s="831">
        <v>192526.40000000002</v>
      </c>
      <c r="E9" s="744"/>
      <c r="F9" s="744"/>
      <c r="G9" s="744"/>
      <c r="H9" s="744"/>
      <c r="I9" s="744"/>
      <c r="J9" s="744"/>
    </row>
    <row r="10" spans="1:10" s="748" customFormat="1" ht="12.75" customHeight="1">
      <c r="A10" s="753" t="s">
        <v>515</v>
      </c>
      <c r="B10" s="829">
        <v>465</v>
      </c>
      <c r="C10" s="830">
        <v>4548</v>
      </c>
      <c r="D10" s="831">
        <v>5013</v>
      </c>
      <c r="E10" s="744"/>
      <c r="F10" s="744"/>
      <c r="G10" s="744"/>
      <c r="H10" s="744"/>
      <c r="I10" s="744"/>
      <c r="J10" s="744"/>
    </row>
    <row r="11" spans="1:10" s="748" customFormat="1" ht="12.75" customHeight="1">
      <c r="A11" s="753" t="s">
        <v>516</v>
      </c>
      <c r="B11" s="829">
        <v>71791.209999999992</v>
      </c>
      <c r="C11" s="830">
        <v>377254.05000000005</v>
      </c>
      <c r="D11" s="831">
        <v>449045.26</v>
      </c>
      <c r="E11" s="744"/>
      <c r="F11" s="744"/>
      <c r="G11" s="744"/>
      <c r="H11" s="744"/>
      <c r="I11" s="744"/>
      <c r="J11" s="744"/>
    </row>
    <row r="12" spans="1:10" s="748" customFormat="1" ht="12.75" customHeight="1">
      <c r="A12" s="753" t="s">
        <v>517</v>
      </c>
      <c r="B12" s="829">
        <v>244430.77000000002</v>
      </c>
      <c r="C12" s="830">
        <v>46571.3</v>
      </c>
      <c r="D12" s="831">
        <v>291002.07</v>
      </c>
      <c r="E12" s="744"/>
      <c r="F12" s="744"/>
      <c r="G12" s="744"/>
      <c r="H12" s="744"/>
      <c r="I12" s="744"/>
      <c r="J12" s="744"/>
    </row>
    <row r="13" spans="1:10" s="748" customFormat="1" ht="12.75" customHeight="1">
      <c r="A13" s="753" t="s">
        <v>528</v>
      </c>
      <c r="B13" s="829">
        <v>1724441.0699999998</v>
      </c>
      <c r="C13" s="830">
        <v>491322.97</v>
      </c>
      <c r="D13" s="831">
        <v>2215764.04</v>
      </c>
      <c r="E13" s="744"/>
      <c r="F13" s="744"/>
      <c r="G13" s="744"/>
      <c r="H13" s="744"/>
      <c r="I13" s="744"/>
      <c r="J13" s="744"/>
    </row>
    <row r="14" spans="1:10">
      <c r="A14" s="753" t="s">
        <v>519</v>
      </c>
      <c r="B14" s="829">
        <v>580211.39999999991</v>
      </c>
      <c r="C14" s="830">
        <v>113619.3</v>
      </c>
      <c r="D14" s="831">
        <v>693830.7</v>
      </c>
    </row>
    <row r="15" spans="1:10">
      <c r="A15" s="753" t="s">
        <v>530</v>
      </c>
      <c r="B15" s="829">
        <v>26795.439999999999</v>
      </c>
      <c r="C15" s="830">
        <v>583.48</v>
      </c>
      <c r="D15" s="831">
        <v>27378.92</v>
      </c>
    </row>
    <row r="16" spans="1:10">
      <c r="A16" s="753" t="s">
        <v>532</v>
      </c>
      <c r="B16" s="829">
        <v>205678</v>
      </c>
      <c r="C16" s="830">
        <v>137231</v>
      </c>
      <c r="D16" s="831">
        <v>342909</v>
      </c>
    </row>
    <row r="17" spans="1:4">
      <c r="A17" s="753" t="s">
        <v>529</v>
      </c>
      <c r="B17" s="829">
        <v>63917.680000000008</v>
      </c>
      <c r="C17" s="830">
        <v>2213.48</v>
      </c>
      <c r="D17" s="831">
        <v>66131.16</v>
      </c>
    </row>
    <row r="18" spans="1:4">
      <c r="A18" s="753" t="s">
        <v>521</v>
      </c>
      <c r="B18" s="829">
        <v>103831.98</v>
      </c>
      <c r="C18" s="830">
        <v>77541.919999999998</v>
      </c>
      <c r="D18" s="831">
        <v>181373.9</v>
      </c>
    </row>
    <row r="19" spans="1:4">
      <c r="A19" s="753" t="s">
        <v>522</v>
      </c>
      <c r="B19" s="829">
        <v>3418410</v>
      </c>
      <c r="C19" s="830">
        <v>4370118</v>
      </c>
      <c r="D19" s="831">
        <v>7788528</v>
      </c>
    </row>
    <row r="20" spans="1:4">
      <c r="A20" s="753" t="s">
        <v>533</v>
      </c>
      <c r="B20" s="829">
        <v>45356.480000000003</v>
      </c>
      <c r="C20" s="830">
        <v>1912.42</v>
      </c>
      <c r="D20" s="831">
        <v>47268.9</v>
      </c>
    </row>
    <row r="21" spans="1:4">
      <c r="A21" s="753" t="s">
        <v>523</v>
      </c>
      <c r="B21" s="829">
        <v>110052.90000000001</v>
      </c>
      <c r="C21" s="830">
        <v>37103</v>
      </c>
      <c r="D21" s="831">
        <v>147155.90000000002</v>
      </c>
    </row>
    <row r="22" spans="1:4">
      <c r="A22" s="753" t="s">
        <v>525</v>
      </c>
      <c r="B22" s="829">
        <v>1122204.26</v>
      </c>
      <c r="C22" s="830">
        <v>151896.99</v>
      </c>
      <c r="D22" s="831">
        <v>1274101.25</v>
      </c>
    </row>
    <row r="23" spans="1:4">
      <c r="A23" s="753" t="s">
        <v>527</v>
      </c>
      <c r="B23" s="829">
        <v>233835.6</v>
      </c>
      <c r="C23" s="830">
        <v>737005.68</v>
      </c>
      <c r="D23" s="831">
        <v>970841.28</v>
      </c>
    </row>
    <row r="24" spans="1:4">
      <c r="A24" s="753" t="s">
        <v>531</v>
      </c>
      <c r="B24" s="829">
        <v>4944.25</v>
      </c>
      <c r="C24" s="830">
        <v>4278.07</v>
      </c>
      <c r="D24" s="831">
        <v>9222.32</v>
      </c>
    </row>
    <row r="25" spans="1:4">
      <c r="A25" s="753"/>
      <c r="B25" s="832"/>
      <c r="C25" s="830"/>
      <c r="D25" s="831"/>
    </row>
    <row r="26" spans="1:4" ht="13.5" thickBot="1">
      <c r="A26" s="238" t="s">
        <v>508</v>
      </c>
      <c r="B26" s="279">
        <v>8378464.0480000004</v>
      </c>
      <c r="C26" s="279">
        <v>6681310.4510000004</v>
      </c>
      <c r="D26" s="280">
        <v>15059774.499</v>
      </c>
    </row>
  </sheetData>
  <mergeCells count="8">
    <mergeCell ref="A1:D1"/>
    <mergeCell ref="A3:D3"/>
    <mergeCell ref="A4:D4"/>
    <mergeCell ref="A5:B5"/>
    <mergeCell ref="A6:A7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84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B1:N31"/>
  <sheetViews>
    <sheetView view="pageBreakPreview" zoomScaleNormal="75" zoomScaleSheetLayoutView="100" workbookViewId="0">
      <selection activeCell="B4" sqref="B4"/>
    </sheetView>
  </sheetViews>
  <sheetFormatPr baseColWidth="10" defaultRowHeight="12.75"/>
  <cols>
    <col min="1" max="1" width="11.42578125" style="45"/>
    <col min="2" max="2" width="22.42578125" style="45" customWidth="1"/>
    <col min="3" max="3" width="30.140625" style="45" customWidth="1"/>
    <col min="4" max="4" width="28.5703125" style="45" customWidth="1"/>
    <col min="5" max="6" width="11.42578125" style="45"/>
    <col min="7" max="7" width="4.7109375" style="45" customWidth="1"/>
    <col min="8" max="16384" width="11.42578125" style="45"/>
  </cols>
  <sheetData>
    <row r="1" spans="2:10" ht="18">
      <c r="B1" s="1091" t="s">
        <v>663</v>
      </c>
      <c r="C1" s="1091"/>
      <c r="D1" s="1091"/>
      <c r="E1" s="44"/>
      <c r="F1" s="44"/>
      <c r="G1" s="44"/>
      <c r="H1" s="44"/>
      <c r="I1" s="44"/>
    </row>
    <row r="3" spans="2:10" ht="23.25" customHeight="1">
      <c r="B3" s="1103" t="s">
        <v>855</v>
      </c>
      <c r="C3" s="1104"/>
      <c r="D3" s="1104"/>
      <c r="E3" s="46"/>
      <c r="F3" s="46"/>
      <c r="G3" s="46"/>
      <c r="H3" s="46"/>
      <c r="I3" s="46"/>
      <c r="J3" s="46"/>
    </row>
    <row r="4" spans="2:10" ht="13.5" thickBot="1">
      <c r="B4" s="50"/>
      <c r="C4" s="50"/>
      <c r="D4" s="50"/>
    </row>
    <row r="5" spans="2:10" s="748" customFormat="1" ht="25.5" customHeight="1">
      <c r="B5" s="1068" t="s">
        <v>664</v>
      </c>
      <c r="C5" s="1083" t="s">
        <v>691</v>
      </c>
      <c r="D5" s="1085" t="s">
        <v>692</v>
      </c>
      <c r="E5" s="758"/>
      <c r="F5" s="758"/>
      <c r="G5" s="758"/>
      <c r="H5" s="758"/>
      <c r="I5" s="758"/>
      <c r="J5" s="758"/>
    </row>
    <row r="6" spans="2:10" s="748" customFormat="1" ht="25.5" customHeight="1" thickBot="1">
      <c r="B6" s="1069"/>
      <c r="C6" s="1084"/>
      <c r="D6" s="1086"/>
      <c r="E6" s="758"/>
      <c r="F6" s="758"/>
      <c r="G6" s="758"/>
      <c r="H6" s="758"/>
      <c r="I6" s="758"/>
      <c r="J6" s="758"/>
    </row>
    <row r="7" spans="2:10" s="748" customFormat="1" ht="17.25" customHeight="1">
      <c r="B7" s="808">
        <v>1993</v>
      </c>
      <c r="C7" s="809">
        <v>1748</v>
      </c>
      <c r="D7" s="810">
        <v>29335</v>
      </c>
      <c r="E7" s="758"/>
      <c r="F7" s="758"/>
      <c r="G7" s="758"/>
      <c r="H7" s="758"/>
      <c r="I7" s="758"/>
      <c r="J7" s="758"/>
    </row>
    <row r="8" spans="2:10" s="748" customFormat="1" ht="12.75" customHeight="1">
      <c r="B8" s="811">
        <v>1994</v>
      </c>
      <c r="C8" s="812">
        <v>1609</v>
      </c>
      <c r="D8" s="813">
        <v>39108</v>
      </c>
      <c r="E8" s="758"/>
      <c r="F8" s="758"/>
      <c r="G8" s="758"/>
      <c r="H8" s="758"/>
      <c r="I8" s="758"/>
      <c r="J8" s="758"/>
    </row>
    <row r="9" spans="2:10" s="748" customFormat="1" ht="12.75" customHeight="1">
      <c r="B9" s="811">
        <v>1995</v>
      </c>
      <c r="C9" s="812">
        <v>2325</v>
      </c>
      <c r="D9" s="813">
        <v>56388</v>
      </c>
      <c r="E9" s="758"/>
      <c r="F9" s="758"/>
      <c r="G9" s="758"/>
      <c r="H9" s="758"/>
      <c r="I9" s="758"/>
      <c r="J9" s="758"/>
    </row>
    <row r="10" spans="2:10" s="748" customFormat="1" ht="12.75" customHeight="1">
      <c r="B10" s="811">
        <v>1996</v>
      </c>
      <c r="C10" s="812">
        <v>2377</v>
      </c>
      <c r="D10" s="813">
        <v>49891</v>
      </c>
      <c r="E10" s="758"/>
      <c r="F10" s="758"/>
      <c r="G10" s="758"/>
      <c r="H10" s="758"/>
      <c r="I10" s="758"/>
      <c r="J10" s="758"/>
    </row>
    <row r="11" spans="2:10" s="748" customFormat="1" ht="12.75" customHeight="1">
      <c r="B11" s="811">
        <v>1997</v>
      </c>
      <c r="C11" s="812">
        <v>1516</v>
      </c>
      <c r="D11" s="813">
        <v>31343</v>
      </c>
      <c r="E11" s="758"/>
      <c r="F11" s="758"/>
      <c r="G11" s="758"/>
      <c r="H11" s="758"/>
      <c r="I11" s="758"/>
      <c r="J11" s="758"/>
    </row>
    <row r="12" spans="2:10" s="748" customFormat="1" ht="12.75" customHeight="1">
      <c r="B12" s="811">
        <v>1998</v>
      </c>
      <c r="C12" s="812">
        <v>1390</v>
      </c>
      <c r="D12" s="813">
        <v>48255</v>
      </c>
      <c r="E12" s="758"/>
      <c r="F12" s="758"/>
      <c r="G12" s="758"/>
      <c r="H12" s="758"/>
      <c r="I12" s="758"/>
      <c r="J12" s="758"/>
    </row>
    <row r="13" spans="2:10" s="748" customFormat="1" ht="12.75" customHeight="1">
      <c r="B13" s="811">
        <v>1999</v>
      </c>
      <c r="C13" s="812">
        <v>1362</v>
      </c>
      <c r="D13" s="813">
        <v>34747</v>
      </c>
      <c r="E13" s="758"/>
      <c r="F13" s="758"/>
      <c r="G13" s="758"/>
      <c r="H13" s="758"/>
      <c r="I13" s="758"/>
      <c r="J13" s="758"/>
    </row>
    <row r="14" spans="2:10" s="748" customFormat="1" ht="12.75" customHeight="1">
      <c r="B14" s="811">
        <v>2000</v>
      </c>
      <c r="C14" s="812">
        <v>1493</v>
      </c>
      <c r="D14" s="813">
        <v>38660</v>
      </c>
      <c r="E14" s="758"/>
      <c r="F14" s="758"/>
      <c r="G14" s="758"/>
      <c r="H14" s="758"/>
      <c r="I14" s="758"/>
      <c r="J14" s="758"/>
    </row>
    <row r="15" spans="2:10" s="748" customFormat="1" ht="12.75" customHeight="1">
      <c r="B15" s="811">
        <v>2001</v>
      </c>
      <c r="C15" s="812">
        <v>955</v>
      </c>
      <c r="D15" s="813">
        <v>21052</v>
      </c>
      <c r="E15" s="758"/>
      <c r="F15" s="758"/>
      <c r="G15" s="758"/>
      <c r="H15" s="758"/>
      <c r="I15" s="758"/>
      <c r="J15" s="758"/>
    </row>
    <row r="16" spans="2:10" s="748" customFormat="1" ht="12.75" customHeight="1">
      <c r="B16" s="811">
        <v>2002</v>
      </c>
      <c r="C16" s="812">
        <v>1024</v>
      </c>
      <c r="D16" s="813">
        <v>27969</v>
      </c>
      <c r="E16" s="758"/>
      <c r="F16" s="758"/>
      <c r="G16" s="758"/>
      <c r="H16" s="758"/>
      <c r="I16" s="758"/>
      <c r="J16" s="758"/>
    </row>
    <row r="17" spans="2:14" s="748" customFormat="1" ht="12.75" customHeight="1">
      <c r="B17" s="811">
        <v>2003</v>
      </c>
      <c r="C17" s="812">
        <v>1151</v>
      </c>
      <c r="D17" s="813">
        <v>32301</v>
      </c>
      <c r="E17" s="758"/>
      <c r="F17" s="758"/>
      <c r="G17" s="758"/>
      <c r="H17" s="758"/>
      <c r="I17" s="758"/>
      <c r="J17" s="758"/>
    </row>
    <row r="18" spans="2:14" s="748" customFormat="1" ht="12.75" customHeight="1">
      <c r="B18" s="811">
        <v>2004</v>
      </c>
      <c r="C18" s="812">
        <v>1106</v>
      </c>
      <c r="D18" s="813">
        <v>10515</v>
      </c>
      <c r="E18" s="758"/>
      <c r="F18" s="758"/>
      <c r="G18" s="758"/>
      <c r="H18" s="758"/>
      <c r="I18" s="758"/>
      <c r="J18" s="758"/>
    </row>
    <row r="19" spans="2:14" s="748" customFormat="1" ht="12.75" customHeight="1">
      <c r="B19" s="811" t="s">
        <v>298</v>
      </c>
      <c r="C19" s="812">
        <v>848</v>
      </c>
      <c r="D19" s="813">
        <v>20868</v>
      </c>
      <c r="E19" s="758"/>
      <c r="F19" s="758"/>
      <c r="G19" s="758"/>
      <c r="H19" s="758"/>
      <c r="I19" s="758"/>
      <c r="J19" s="758"/>
    </row>
    <row r="20" spans="2:14" s="748" customFormat="1" ht="12.75" customHeight="1">
      <c r="B20" s="811">
        <v>2006</v>
      </c>
      <c r="C20" s="812">
        <v>1189</v>
      </c>
      <c r="D20" s="813">
        <v>30289</v>
      </c>
      <c r="E20" s="758"/>
      <c r="F20" s="758"/>
      <c r="G20" s="758"/>
      <c r="H20" s="758"/>
      <c r="I20" s="758"/>
      <c r="J20" s="758"/>
    </row>
    <row r="21" spans="2:14" s="748" customFormat="1" ht="12.75" customHeight="1">
      <c r="B21" s="811" t="s">
        <v>693</v>
      </c>
      <c r="C21" s="812">
        <v>1451</v>
      </c>
      <c r="D21" s="813">
        <v>29353</v>
      </c>
      <c r="E21" s="758"/>
      <c r="F21" s="758"/>
      <c r="G21" s="758"/>
      <c r="H21" s="758"/>
      <c r="I21" s="758"/>
      <c r="J21" s="758"/>
    </row>
    <row r="22" spans="2:14" s="748" customFormat="1" ht="12.75" customHeight="1">
      <c r="B22" s="814">
        <v>2008</v>
      </c>
      <c r="C22" s="812">
        <v>988</v>
      </c>
      <c r="D22" s="813">
        <v>19987</v>
      </c>
      <c r="E22" s="744"/>
      <c r="F22" s="744"/>
      <c r="G22" s="744"/>
      <c r="H22" s="744"/>
      <c r="I22" s="744"/>
      <c r="J22" s="744"/>
      <c r="K22" s="744"/>
      <c r="L22" s="744"/>
      <c r="M22" s="744"/>
      <c r="N22" s="744"/>
    </row>
    <row r="23" spans="2:14" s="748" customFormat="1" ht="12.75" customHeight="1">
      <c r="B23" s="814">
        <v>2009</v>
      </c>
      <c r="C23" s="812">
        <v>1175.248695</v>
      </c>
      <c r="D23" s="813">
        <v>23774.995614337044</v>
      </c>
      <c r="E23" s="744"/>
      <c r="F23" s="744"/>
      <c r="G23" s="744"/>
      <c r="H23" s="744"/>
      <c r="I23" s="744"/>
      <c r="J23" s="744"/>
      <c r="K23" s="744"/>
      <c r="L23" s="744"/>
      <c r="M23" s="744"/>
      <c r="N23" s="744"/>
    </row>
    <row r="24" spans="2:14" s="748" customFormat="1" ht="12.75" customHeight="1">
      <c r="B24" s="814" t="s">
        <v>632</v>
      </c>
      <c r="C24" s="812">
        <v>2444.9131200000002</v>
      </c>
      <c r="D24" s="813" t="s">
        <v>280</v>
      </c>
      <c r="E24" s="744"/>
      <c r="F24" s="744"/>
      <c r="G24" s="744"/>
      <c r="H24" s="744"/>
      <c r="I24" s="744"/>
      <c r="J24" s="744"/>
      <c r="K24" s="744"/>
      <c r="L24" s="744"/>
      <c r="M24" s="744"/>
      <c r="N24" s="744"/>
    </row>
    <row r="25" spans="2:14" s="748" customFormat="1" ht="12.75" customHeight="1">
      <c r="B25" s="814" t="s">
        <v>633</v>
      </c>
      <c r="C25" s="812">
        <v>1971.5994628000001</v>
      </c>
      <c r="D25" s="813" t="s">
        <v>280</v>
      </c>
      <c r="E25" s="744"/>
      <c r="F25" s="744"/>
      <c r="G25" s="744"/>
      <c r="H25" s="744"/>
      <c r="I25" s="744"/>
      <c r="J25" s="744"/>
      <c r="K25" s="744"/>
      <c r="L25" s="744"/>
      <c r="M25" s="744"/>
      <c r="N25" s="744"/>
    </row>
    <row r="26" spans="2:14" s="748" customFormat="1" ht="12.75" customHeight="1">
      <c r="B26" s="814" t="s">
        <v>1198</v>
      </c>
      <c r="C26" s="812">
        <v>1541.7743210000001</v>
      </c>
      <c r="D26" s="813" t="s">
        <v>280</v>
      </c>
      <c r="E26" s="744"/>
      <c r="F26" s="744"/>
      <c r="G26" s="744"/>
      <c r="H26" s="744"/>
      <c r="I26" s="744"/>
      <c r="J26" s="744"/>
      <c r="K26" s="744"/>
      <c r="L26" s="744"/>
      <c r="M26" s="744"/>
      <c r="N26" s="744"/>
    </row>
    <row r="27" spans="2:14" s="748" customFormat="1" ht="12.75" customHeight="1" thickBot="1">
      <c r="B27" s="815" t="s">
        <v>1319</v>
      </c>
      <c r="C27" s="812">
        <v>1716.3372703</v>
      </c>
      <c r="D27" s="813" t="s">
        <v>280</v>
      </c>
      <c r="E27" s="744"/>
      <c r="F27" s="744"/>
      <c r="G27" s="744"/>
      <c r="H27" s="744"/>
      <c r="I27" s="744"/>
      <c r="J27" s="744"/>
      <c r="K27" s="744"/>
      <c r="L27" s="744"/>
      <c r="M27" s="744"/>
      <c r="N27" s="744"/>
    </row>
    <row r="28" spans="2:14" s="748" customFormat="1" ht="18.75" customHeight="1">
      <c r="B28" s="1102" t="s">
        <v>741</v>
      </c>
      <c r="C28" s="1087"/>
      <c r="D28" s="1087"/>
      <c r="E28" s="744"/>
      <c r="F28" s="744"/>
      <c r="G28" s="744"/>
      <c r="H28" s="744"/>
      <c r="I28" s="744"/>
      <c r="J28" s="744"/>
      <c r="K28" s="744"/>
      <c r="L28" s="744"/>
      <c r="M28" s="744"/>
      <c r="N28" s="744"/>
    </row>
    <row r="29" spans="2:14" ht="14.25">
      <c r="B29" s="1100" t="s">
        <v>694</v>
      </c>
      <c r="C29" s="1100"/>
      <c r="D29" s="1100"/>
      <c r="E29" s="281"/>
      <c r="F29" s="281"/>
    </row>
    <row r="30" spans="2:14" ht="14.25" customHeight="1">
      <c r="B30" s="1100" t="s">
        <v>1320</v>
      </c>
      <c r="C30" s="1101"/>
      <c r="D30" s="1101"/>
      <c r="E30" s="281"/>
      <c r="F30" s="281"/>
    </row>
    <row r="31" spans="2:14" ht="14.25" customHeight="1">
      <c r="B31" s="833" t="s">
        <v>281</v>
      </c>
      <c r="C31" s="833"/>
      <c r="D31" s="833"/>
      <c r="E31" s="281"/>
      <c r="F31" s="281"/>
    </row>
  </sheetData>
  <mergeCells count="8">
    <mergeCell ref="B30:D30"/>
    <mergeCell ref="B28:D28"/>
    <mergeCell ref="B29:D29"/>
    <mergeCell ref="B1:D1"/>
    <mergeCell ref="B3:D3"/>
    <mergeCell ref="B5:B6"/>
    <mergeCell ref="C5:C6"/>
    <mergeCell ref="D5:D6"/>
  </mergeCells>
  <printOptions horizontalCentered="1"/>
  <pageMargins left="0.78740157480314965" right="0.78740157480314965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41"/>
  <sheetViews>
    <sheetView view="pageBreakPreview" zoomScaleNormal="75" zoomScaleSheetLayoutView="100" workbookViewId="0">
      <selection activeCell="A4" sqref="A4"/>
    </sheetView>
  </sheetViews>
  <sheetFormatPr baseColWidth="10" defaultRowHeight="12.75"/>
  <cols>
    <col min="1" max="9" width="16.7109375" style="45" customWidth="1"/>
    <col min="10" max="10" width="11.140625" style="45" customWidth="1"/>
    <col min="11" max="16384" width="11.42578125" style="45"/>
  </cols>
  <sheetData>
    <row r="1" spans="1:16" ht="18">
      <c r="A1" s="1091" t="s">
        <v>663</v>
      </c>
      <c r="B1" s="1091"/>
      <c r="C1" s="1091"/>
      <c r="D1" s="1091"/>
      <c r="E1" s="1091"/>
      <c r="F1" s="1091"/>
      <c r="G1" s="1091"/>
      <c r="H1" s="1091"/>
      <c r="I1" s="1091"/>
      <c r="J1" s="44"/>
      <c r="K1" s="44"/>
      <c r="L1" s="44"/>
      <c r="M1" s="44"/>
      <c r="N1" s="44"/>
      <c r="O1" s="44"/>
    </row>
    <row r="3" spans="1:16" ht="21.75" customHeight="1">
      <c r="A3" s="1092" t="s">
        <v>1321</v>
      </c>
      <c r="B3" s="1092"/>
      <c r="C3" s="1092"/>
      <c r="D3" s="1092"/>
      <c r="E3" s="1092"/>
      <c r="F3" s="1092"/>
      <c r="G3" s="1092"/>
      <c r="H3" s="1092"/>
      <c r="I3" s="1092"/>
      <c r="J3" s="633"/>
      <c r="K3" s="46"/>
      <c r="L3" s="46"/>
      <c r="M3" s="46"/>
      <c r="N3" s="46"/>
      <c r="O3" s="46"/>
      <c r="P3" s="46"/>
    </row>
    <row r="4" spans="1:16" ht="13.5" thickBot="1">
      <c r="A4" s="50"/>
      <c r="B4" s="50"/>
      <c r="C4" s="50"/>
      <c r="D4" s="50"/>
      <c r="E4" s="50"/>
      <c r="F4" s="50"/>
      <c r="G4" s="50"/>
      <c r="H4" s="50"/>
      <c r="I4" s="50"/>
      <c r="J4" s="51"/>
    </row>
    <row r="5" spans="1:16" s="748" customFormat="1" ht="38.25" customHeight="1">
      <c r="A5" s="1068" t="s">
        <v>666</v>
      </c>
      <c r="B5" s="1071" t="s">
        <v>667</v>
      </c>
      <c r="C5" s="1072"/>
      <c r="D5" s="1072"/>
      <c r="E5" s="1072"/>
      <c r="F5" s="1096"/>
      <c r="G5" s="1071" t="s">
        <v>668</v>
      </c>
      <c r="H5" s="1072"/>
      <c r="I5" s="1096"/>
      <c r="J5" s="1053" t="s">
        <v>507</v>
      </c>
      <c r="K5" s="791"/>
      <c r="L5" s="758"/>
      <c r="M5" s="758"/>
      <c r="N5" s="758"/>
      <c r="O5" s="758"/>
      <c r="P5" s="758"/>
    </row>
    <row r="6" spans="1:16" s="748" customFormat="1" ht="79.900000000000006" customHeight="1" thickBot="1">
      <c r="A6" s="1069"/>
      <c r="B6" s="759" t="s">
        <v>1311</v>
      </c>
      <c r="C6" s="759" t="s">
        <v>1322</v>
      </c>
      <c r="D6" s="759" t="s">
        <v>669</v>
      </c>
      <c r="E6" s="759" t="s">
        <v>670</v>
      </c>
      <c r="F6" s="759" t="s">
        <v>671</v>
      </c>
      <c r="G6" s="759" t="s">
        <v>293</v>
      </c>
      <c r="H6" s="759" t="s">
        <v>294</v>
      </c>
      <c r="I6" s="759" t="s">
        <v>299</v>
      </c>
      <c r="J6" s="1054"/>
      <c r="K6" s="758"/>
      <c r="L6" s="758"/>
      <c r="M6" s="758"/>
      <c r="N6" s="758"/>
      <c r="O6" s="758"/>
      <c r="P6" s="758"/>
    </row>
    <row r="7" spans="1:16" ht="25.5" customHeight="1">
      <c r="A7" s="819" t="s">
        <v>483</v>
      </c>
      <c r="B7" s="809">
        <v>247856.74740000002</v>
      </c>
      <c r="C7" s="809">
        <v>20063.219999999998</v>
      </c>
      <c r="D7" s="809">
        <v>53849.437899999997</v>
      </c>
      <c r="E7" s="809">
        <v>66000.146200000017</v>
      </c>
      <c r="F7" s="809">
        <v>26394.9329</v>
      </c>
      <c r="G7" s="809">
        <v>20343.27</v>
      </c>
      <c r="H7" s="809">
        <v>80047.023699999991</v>
      </c>
      <c r="I7" s="809">
        <v>82449.909999999989</v>
      </c>
      <c r="J7" s="810">
        <v>597004.68810000014</v>
      </c>
    </row>
    <row r="8" spans="1:16" s="56" customFormat="1">
      <c r="A8" s="820" t="s">
        <v>484</v>
      </c>
      <c r="B8" s="812">
        <v>38119.809300000001</v>
      </c>
      <c r="C8" s="812">
        <v>301.50940000000003</v>
      </c>
      <c r="D8" s="812">
        <v>226937.23689999996</v>
      </c>
      <c r="E8" s="812">
        <v>27881.882399999999</v>
      </c>
      <c r="F8" s="812">
        <v>21233.804700000001</v>
      </c>
      <c r="G8" s="834"/>
      <c r="H8" s="812">
        <v>621034.65949999995</v>
      </c>
      <c r="I8" s="812">
        <v>183823.67999999996</v>
      </c>
      <c r="J8" s="813">
        <v>1119332.5821999998</v>
      </c>
    </row>
    <row r="9" spans="1:16" ht="16.5" customHeight="1">
      <c r="A9" s="820"/>
      <c r="B9" s="812"/>
      <c r="C9" s="812"/>
      <c r="D9" s="812"/>
      <c r="E9" s="812"/>
      <c r="F9" s="812"/>
      <c r="G9" s="812"/>
      <c r="H9" s="812"/>
      <c r="I9" s="812"/>
      <c r="J9" s="813"/>
    </row>
    <row r="10" spans="1:16" ht="13.5" thickBot="1">
      <c r="A10" s="238" t="s">
        <v>629</v>
      </c>
      <c r="B10" s="275">
        <v>285976.55670000002</v>
      </c>
      <c r="C10" s="275">
        <v>20364.729399999997</v>
      </c>
      <c r="D10" s="275">
        <v>280786.67479999998</v>
      </c>
      <c r="E10" s="275">
        <v>93882.02860000002</v>
      </c>
      <c r="F10" s="275">
        <v>47628.7376</v>
      </c>
      <c r="G10" s="275">
        <v>20343.27</v>
      </c>
      <c r="H10" s="275">
        <v>701081.68319999997</v>
      </c>
      <c r="I10" s="275">
        <v>266273.58999999997</v>
      </c>
      <c r="J10" s="276">
        <v>1716337.2703</v>
      </c>
    </row>
    <row r="41" spans="3:13">
      <c r="C41" s="835"/>
      <c r="D41" s="836"/>
      <c r="E41" s="835"/>
      <c r="F41" s="835"/>
      <c r="G41" s="835"/>
      <c r="H41" s="57"/>
      <c r="I41" s="835"/>
      <c r="J41" s="835"/>
      <c r="K41" s="835"/>
      <c r="L41" s="58"/>
      <c r="M41" s="59"/>
    </row>
  </sheetData>
  <mergeCells count="6">
    <mergeCell ref="J5:J6"/>
    <mergeCell ref="A5:A6"/>
    <mergeCell ref="A1:I1"/>
    <mergeCell ref="A3:I3"/>
    <mergeCell ref="B5:F5"/>
    <mergeCell ref="G5:I5"/>
  </mergeCells>
  <printOptions horizontalCentered="1"/>
  <pageMargins left="0.78740157480314965" right="0.78740157480314965" top="0.59055118110236227" bottom="0.98425196850393704" header="0" footer="0"/>
  <pageSetup paperSize="9" scale="53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B1:M27"/>
  <sheetViews>
    <sheetView view="pageBreakPreview" zoomScaleNormal="75" zoomScaleSheetLayoutView="100" workbookViewId="0">
      <selection activeCell="B3" sqref="B3:C3"/>
    </sheetView>
  </sheetViews>
  <sheetFormatPr baseColWidth="10" defaultRowHeight="12.75"/>
  <cols>
    <col min="1" max="1" width="11.42578125" style="45"/>
    <col min="2" max="2" width="36.5703125" style="45" customWidth="1"/>
    <col min="3" max="3" width="39" style="45" customWidth="1"/>
    <col min="4" max="4" width="12.140625" style="45" customWidth="1"/>
    <col min="5" max="5" width="23.5703125" style="45" bestFit="1" customWidth="1"/>
    <col min="6" max="16384" width="11.42578125" style="45"/>
  </cols>
  <sheetData>
    <row r="1" spans="2:13" ht="18">
      <c r="B1" s="1091" t="s">
        <v>663</v>
      </c>
      <c r="C1" s="1091"/>
      <c r="D1" s="44"/>
      <c r="E1" s="44"/>
      <c r="F1" s="44"/>
      <c r="G1" s="44"/>
      <c r="H1" s="44"/>
      <c r="I1" s="44"/>
      <c r="J1" s="44"/>
    </row>
    <row r="3" spans="2:13" ht="27" customHeight="1">
      <c r="B3" s="1103" t="s">
        <v>1323</v>
      </c>
      <c r="C3" s="1103"/>
      <c r="D3" s="75"/>
      <c r="E3" s="75"/>
      <c r="F3" s="46"/>
      <c r="G3" s="46"/>
      <c r="H3" s="46"/>
      <c r="I3" s="46"/>
      <c r="J3" s="46"/>
      <c r="K3" s="46"/>
    </row>
    <row r="4" spans="2:13" ht="13.5" thickBot="1">
      <c r="B4" s="50"/>
      <c r="C4" s="50"/>
      <c r="D4" s="51"/>
      <c r="E4" s="51"/>
    </row>
    <row r="5" spans="2:13" s="748" customFormat="1" ht="25.5" customHeight="1">
      <c r="B5" s="1068" t="s">
        <v>399</v>
      </c>
      <c r="C5" s="1085" t="s">
        <v>300</v>
      </c>
      <c r="D5" s="791"/>
      <c r="E5" s="791"/>
      <c r="F5" s="758"/>
      <c r="G5" s="758"/>
      <c r="H5" s="758"/>
      <c r="I5" s="758"/>
    </row>
    <row r="6" spans="2:13" s="748" customFormat="1" ht="12.75" customHeight="1" thickBot="1">
      <c r="B6" s="1069"/>
      <c r="C6" s="1086"/>
      <c r="D6" s="791"/>
      <c r="E6" s="758"/>
      <c r="F6" s="758"/>
      <c r="G6" s="758"/>
      <c r="H6" s="758"/>
      <c r="I6" s="758"/>
    </row>
    <row r="7" spans="2:13" s="748" customFormat="1" ht="20.25" customHeight="1">
      <c r="B7" s="749" t="s">
        <v>513</v>
      </c>
      <c r="C7" s="800">
        <v>310233.58649999998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</row>
    <row r="8" spans="2:13" s="748" customFormat="1" ht="12" customHeight="1">
      <c r="B8" s="753" t="s">
        <v>514</v>
      </c>
      <c r="C8" s="801">
        <v>24057.1</v>
      </c>
      <c r="D8" s="744"/>
      <c r="E8" s="744"/>
      <c r="F8" s="744"/>
      <c r="G8" s="744"/>
      <c r="H8" s="744"/>
      <c r="I8" s="744"/>
      <c r="J8" s="744"/>
      <c r="K8" s="744"/>
      <c r="L8" s="744"/>
      <c r="M8" s="744"/>
    </row>
    <row r="9" spans="2:13" ht="12" customHeight="1">
      <c r="B9" s="753" t="s">
        <v>515</v>
      </c>
      <c r="C9" s="801">
        <v>2258</v>
      </c>
    </row>
    <row r="10" spans="2:13" ht="12" customHeight="1">
      <c r="B10" s="753" t="s">
        <v>516</v>
      </c>
      <c r="C10" s="801">
        <v>7385.9699999999984</v>
      </c>
    </row>
    <row r="11" spans="2:13" ht="12" customHeight="1">
      <c r="B11" s="753" t="s">
        <v>517</v>
      </c>
      <c r="C11" s="801">
        <v>137885.92000000001</v>
      </c>
    </row>
    <row r="12" spans="2:13" ht="12" customHeight="1">
      <c r="B12" s="753" t="s">
        <v>528</v>
      </c>
      <c r="C12" s="801">
        <v>771197.00879999972</v>
      </c>
    </row>
    <row r="13" spans="2:13" ht="12" customHeight="1">
      <c r="B13" s="753" t="s">
        <v>519</v>
      </c>
      <c r="C13" s="801">
        <v>210588.9</v>
      </c>
    </row>
    <row r="14" spans="2:13" ht="12" customHeight="1">
      <c r="B14" s="753" t="s">
        <v>530</v>
      </c>
      <c r="C14" s="801">
        <v>9486.1799999999985</v>
      </c>
    </row>
    <row r="15" spans="2:13" ht="12" customHeight="1">
      <c r="B15" s="753" t="s">
        <v>532</v>
      </c>
      <c r="C15" s="801">
        <v>142884</v>
      </c>
    </row>
    <row r="16" spans="2:13" ht="12" customHeight="1">
      <c r="B16" s="753" t="s">
        <v>529</v>
      </c>
      <c r="C16" s="801">
        <v>31506.29</v>
      </c>
    </row>
    <row r="17" spans="2:3" ht="12" customHeight="1">
      <c r="B17" s="753" t="s">
        <v>521</v>
      </c>
      <c r="C17" s="801">
        <v>19264.07</v>
      </c>
    </row>
    <row r="18" spans="2:3" ht="12" customHeight="1">
      <c r="B18" s="753" t="s">
        <v>522</v>
      </c>
      <c r="C18" s="801">
        <v>20320</v>
      </c>
    </row>
    <row r="19" spans="2:3" ht="12" customHeight="1">
      <c r="B19" s="753" t="s">
        <v>533</v>
      </c>
      <c r="C19" s="801">
        <v>12797.67</v>
      </c>
    </row>
    <row r="20" spans="2:3" ht="12" customHeight="1">
      <c r="B20" s="753" t="s">
        <v>523</v>
      </c>
      <c r="C20" s="801">
        <v>9356.2250000000004</v>
      </c>
    </row>
    <row r="21" spans="2:3" ht="12" customHeight="1">
      <c r="B21" s="753" t="s">
        <v>525</v>
      </c>
      <c r="C21" s="801">
        <v>4223.1099999999997</v>
      </c>
    </row>
    <row r="22" spans="2:3" ht="12" customHeight="1">
      <c r="B22" s="753" t="s">
        <v>527</v>
      </c>
      <c r="C22" s="801" t="s">
        <v>280</v>
      </c>
    </row>
    <row r="23" spans="2:3" ht="12" customHeight="1">
      <c r="B23" s="753" t="s">
        <v>531</v>
      </c>
      <c r="C23" s="801">
        <v>2893.24</v>
      </c>
    </row>
    <row r="24" spans="2:3">
      <c r="B24" s="753"/>
      <c r="C24" s="837"/>
    </row>
    <row r="25" spans="2:3" ht="13.5" thickBot="1">
      <c r="B25" s="238" t="s">
        <v>508</v>
      </c>
      <c r="C25" s="282">
        <v>1716337.2702999997</v>
      </c>
    </row>
    <row r="27" spans="2:3">
      <c r="B27" s="523" t="s">
        <v>281</v>
      </c>
    </row>
  </sheetData>
  <mergeCells count="4">
    <mergeCell ref="B1:C1"/>
    <mergeCell ref="B3:C3"/>
    <mergeCell ref="B5:B6"/>
    <mergeCell ref="C5:C6"/>
  </mergeCells>
  <printOptions horizontalCentered="1"/>
  <pageMargins left="0.78740157480314965" right="0.78740157480314965" top="0.59055118110236227" bottom="0.98425196850393704" header="0" footer="0"/>
  <pageSetup paperSize="9" scale="87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K3"/>
  <sheetViews>
    <sheetView view="pageBreakPreview" zoomScaleNormal="75" zoomScaleSheetLayoutView="100" workbookViewId="0">
      <selection activeCell="E26" sqref="E26"/>
    </sheetView>
  </sheetViews>
  <sheetFormatPr baseColWidth="10" defaultRowHeight="12.75"/>
  <cols>
    <col min="1" max="1" width="6.28515625" style="60" customWidth="1"/>
    <col min="2" max="2" width="17.7109375" style="60" customWidth="1"/>
    <col min="3" max="3" width="14.28515625" style="60" customWidth="1"/>
    <col min="4" max="4" width="13.140625" style="60" customWidth="1"/>
    <col min="5" max="5" width="11.42578125" style="60"/>
    <col min="6" max="6" width="11.5703125" style="60" bestFit="1" customWidth="1"/>
    <col min="7" max="9" width="11.42578125" style="60"/>
    <col min="10" max="10" width="11.5703125" style="60" bestFit="1" customWidth="1"/>
    <col min="11" max="16384" width="11.42578125" style="60"/>
  </cols>
  <sheetData>
    <row r="1" spans="1:11" ht="18">
      <c r="A1" s="1105" t="s">
        <v>663</v>
      </c>
      <c r="B1" s="1105"/>
      <c r="C1" s="1105"/>
      <c r="D1" s="1105"/>
      <c r="E1" s="1105"/>
      <c r="F1" s="1105"/>
      <c r="G1" s="1105"/>
      <c r="H1" s="1105"/>
      <c r="I1" s="1105"/>
      <c r="J1" s="1105"/>
      <c r="K1" s="524"/>
    </row>
    <row r="2" spans="1:11">
      <c r="B2" s="838"/>
      <c r="C2" s="838"/>
      <c r="D2" s="838"/>
      <c r="E2" s="838"/>
      <c r="F2" s="838"/>
      <c r="G2" s="838"/>
      <c r="H2" s="838"/>
      <c r="I2" s="838"/>
      <c r="J2" s="838"/>
      <c r="K2" s="838"/>
    </row>
    <row r="3" spans="1:11" ht="21" customHeight="1">
      <c r="A3" s="1106" t="s">
        <v>1324</v>
      </c>
      <c r="B3" s="1106"/>
      <c r="C3" s="1106"/>
      <c r="D3" s="1106"/>
      <c r="E3" s="1106"/>
      <c r="F3" s="1106"/>
      <c r="G3" s="1106"/>
      <c r="H3" s="1106"/>
      <c r="I3" s="1106"/>
      <c r="J3" s="1106"/>
      <c r="K3" s="525"/>
    </row>
  </sheetData>
  <mergeCells count="2">
    <mergeCell ref="A1:J1"/>
    <mergeCell ref="A3:J3"/>
  </mergeCells>
  <printOptions horizontalCentered="1"/>
  <pageMargins left="0.51" right="0.28000000000000003" top="0.59055118110236227" bottom="0.98425196850393704" header="0" footer="0"/>
  <pageSetup paperSize="9" scale="80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L53"/>
  <sheetViews>
    <sheetView showGridLines="0" view="pageBreakPreview" zoomScaleNormal="75" zoomScaleSheetLayoutView="100" workbookViewId="0">
      <selection activeCell="E26" sqref="E26"/>
    </sheetView>
  </sheetViews>
  <sheetFormatPr baseColWidth="10" defaultColWidth="14.85546875" defaultRowHeight="12.75"/>
  <cols>
    <col min="1" max="1" width="35.5703125" style="842" customWidth="1"/>
    <col min="2" max="2" width="9.28515625" style="842" bestFit="1" customWidth="1"/>
    <col min="3" max="3" width="15.5703125" style="842" customWidth="1"/>
    <col min="4" max="4" width="15" style="842" customWidth="1"/>
    <col min="5" max="5" width="14.28515625" style="842" customWidth="1"/>
    <col min="6" max="6" width="15.140625" style="842" customWidth="1"/>
    <col min="7" max="7" width="13.7109375" style="841" customWidth="1"/>
    <col min="8" max="8" width="11.7109375" style="841" customWidth="1"/>
    <col min="9" max="9" width="11.42578125" style="841" customWidth="1"/>
    <col min="10" max="10" width="10.42578125" style="841" customWidth="1"/>
    <col min="11" max="11" width="13.140625" style="841" customWidth="1"/>
    <col min="12" max="12" width="10.140625" style="841" customWidth="1"/>
    <col min="13" max="13" width="10.5703125" style="842" customWidth="1"/>
    <col min="14" max="14" width="12.140625" style="842" customWidth="1"/>
    <col min="15" max="16384" width="14.85546875" style="842"/>
  </cols>
  <sheetData>
    <row r="1" spans="1:12" s="63" customFormat="1" ht="18">
      <c r="A1" s="1107" t="s">
        <v>663</v>
      </c>
      <c r="B1" s="1107"/>
      <c r="C1" s="1107"/>
      <c r="D1" s="1107"/>
      <c r="E1" s="1107"/>
      <c r="F1" s="1107"/>
      <c r="G1" s="61"/>
      <c r="H1" s="61"/>
      <c r="I1" s="62"/>
      <c r="J1" s="62"/>
      <c r="K1" s="62"/>
      <c r="L1" s="62"/>
    </row>
    <row r="3" spans="1:12" s="840" customFormat="1" ht="29.25" customHeight="1">
      <c r="A3" s="1108" t="s">
        <v>1325</v>
      </c>
      <c r="B3" s="1108"/>
      <c r="C3" s="1108"/>
      <c r="D3" s="1108"/>
      <c r="E3" s="1108"/>
      <c r="F3" s="1108"/>
      <c r="G3" s="526"/>
      <c r="H3" s="526"/>
      <c r="I3" s="839"/>
      <c r="J3" s="839"/>
      <c r="K3" s="839"/>
      <c r="L3" s="839"/>
    </row>
    <row r="4" spans="1:12" ht="14.25" customHeight="1" thickBot="1">
      <c r="A4" s="64"/>
      <c r="B4" s="64"/>
      <c r="C4" s="64"/>
      <c r="D4" s="64"/>
      <c r="E4" s="64"/>
      <c r="F4" s="64"/>
    </row>
    <row r="5" spans="1:12" ht="30.75" customHeight="1">
      <c r="A5" s="1109" t="s">
        <v>695</v>
      </c>
      <c r="B5" s="843"/>
      <c r="C5" s="1112" t="s">
        <v>696</v>
      </c>
      <c r="D5" s="1113"/>
      <c r="E5" s="1112" t="s">
        <v>697</v>
      </c>
      <c r="F5" s="1114"/>
      <c r="G5" s="844"/>
      <c r="H5" s="844"/>
    </row>
    <row r="6" spans="1:12" ht="27.75" customHeight="1">
      <c r="A6" s="1110"/>
      <c r="B6" s="845" t="s">
        <v>698</v>
      </c>
      <c r="C6" s="846" t="s">
        <v>699</v>
      </c>
      <c r="D6" s="847" t="s">
        <v>700</v>
      </c>
      <c r="E6" s="846" t="s">
        <v>699</v>
      </c>
      <c r="F6" s="848" t="s">
        <v>700</v>
      </c>
      <c r="G6" s="849"/>
      <c r="H6" s="849"/>
    </row>
    <row r="7" spans="1:12" ht="18.75" customHeight="1" thickBot="1">
      <c r="A7" s="1111"/>
      <c r="B7" s="729"/>
      <c r="C7" s="850"/>
      <c r="D7" s="851" t="s">
        <v>701</v>
      </c>
      <c r="E7" s="850"/>
      <c r="F7" s="852" t="s">
        <v>701</v>
      </c>
      <c r="G7" s="849"/>
      <c r="H7" s="849"/>
    </row>
    <row r="8" spans="1:12" s="68" customFormat="1" ht="20.25" customHeight="1">
      <c r="A8" s="65" t="s">
        <v>702</v>
      </c>
      <c r="B8" s="527" t="s">
        <v>704</v>
      </c>
      <c r="C8" s="47">
        <v>5.61239928</v>
      </c>
      <c r="D8" s="47">
        <v>203.51902999999999</v>
      </c>
      <c r="E8" s="47">
        <v>98.032070160000004</v>
      </c>
      <c r="F8" s="227">
        <v>12425.41714</v>
      </c>
      <c r="G8" s="66"/>
      <c r="H8" s="66"/>
      <c r="I8" s="67"/>
      <c r="J8" s="67"/>
      <c r="K8" s="67"/>
      <c r="L8" s="67"/>
    </row>
    <row r="9" spans="1:12">
      <c r="A9" s="853"/>
      <c r="B9" s="854"/>
      <c r="C9" s="812"/>
      <c r="D9" s="812"/>
      <c r="E9" s="812"/>
      <c r="F9" s="813"/>
      <c r="G9" s="855"/>
      <c r="H9" s="855"/>
    </row>
    <row r="10" spans="1:12" ht="39.75" customHeight="1">
      <c r="A10" s="69" t="s">
        <v>705</v>
      </c>
      <c r="B10" s="528" t="s">
        <v>704</v>
      </c>
      <c r="C10" s="48">
        <v>2047.3235151699998</v>
      </c>
      <c r="D10" s="48">
        <v>114086.10979</v>
      </c>
      <c r="E10" s="48">
        <v>2488.1605753600002</v>
      </c>
      <c r="F10" s="228">
        <v>155697.34187</v>
      </c>
      <c r="G10" s="855"/>
      <c r="H10" s="855"/>
    </row>
    <row r="11" spans="1:12">
      <c r="A11" s="853" t="s">
        <v>483</v>
      </c>
      <c r="B11" s="854" t="s">
        <v>704</v>
      </c>
      <c r="C11" s="812">
        <v>497.73290972000001</v>
      </c>
      <c r="D11" s="812">
        <v>19423.813739999998</v>
      </c>
      <c r="E11" s="812">
        <v>641.59271494999996</v>
      </c>
      <c r="F11" s="813">
        <v>21271.795850000002</v>
      </c>
      <c r="G11" s="855"/>
      <c r="H11" s="855"/>
    </row>
    <row r="12" spans="1:12" s="68" customFormat="1">
      <c r="A12" s="853" t="s">
        <v>484</v>
      </c>
      <c r="B12" s="854" t="s">
        <v>704</v>
      </c>
      <c r="C12" s="812">
        <v>1549.5906054499999</v>
      </c>
      <c r="D12" s="812">
        <v>94662.296050000004</v>
      </c>
      <c r="E12" s="812">
        <v>1846.5678604100001</v>
      </c>
      <c r="F12" s="813">
        <v>134425.54602000001</v>
      </c>
      <c r="G12" s="66"/>
      <c r="H12" s="66"/>
      <c r="I12" s="67"/>
      <c r="J12" s="67"/>
      <c r="K12" s="67"/>
      <c r="L12" s="67"/>
    </row>
    <row r="13" spans="1:12">
      <c r="A13" s="853"/>
      <c r="B13" s="854"/>
      <c r="C13" s="812"/>
      <c r="D13" s="812"/>
      <c r="E13" s="812"/>
      <c r="F13" s="813"/>
      <c r="G13" s="856"/>
      <c r="H13" s="856"/>
    </row>
    <row r="14" spans="1:12">
      <c r="A14" s="70" t="s">
        <v>711</v>
      </c>
      <c r="B14" s="528" t="s">
        <v>1326</v>
      </c>
      <c r="C14" s="48">
        <v>23.431277999999999</v>
      </c>
      <c r="D14" s="48">
        <v>8650.0619399999996</v>
      </c>
      <c r="E14" s="48">
        <v>27.785046999999999</v>
      </c>
      <c r="F14" s="228">
        <v>12208.9249</v>
      </c>
      <c r="G14" s="856"/>
      <c r="H14" s="856"/>
    </row>
    <row r="15" spans="1:12">
      <c r="A15" s="853"/>
      <c r="B15" s="854"/>
      <c r="C15" s="812"/>
      <c r="D15" s="812"/>
      <c r="E15" s="812"/>
      <c r="F15" s="813"/>
      <c r="G15" s="855"/>
      <c r="H15" s="855"/>
    </row>
    <row r="16" spans="1:12">
      <c r="A16" s="70" t="s">
        <v>1199</v>
      </c>
      <c r="B16" s="528" t="s">
        <v>704</v>
      </c>
      <c r="C16" s="48">
        <v>537.92907078999997</v>
      </c>
      <c r="D16" s="48">
        <v>40157.370190000001</v>
      </c>
      <c r="E16" s="48">
        <v>423.60187439999999</v>
      </c>
      <c r="F16" s="228">
        <v>25974.185419999998</v>
      </c>
      <c r="G16" s="855"/>
      <c r="H16" s="855"/>
    </row>
    <row r="17" spans="1:12">
      <c r="A17" s="853"/>
      <c r="B17" s="854"/>
      <c r="C17" s="812"/>
      <c r="D17" s="812"/>
      <c r="E17" s="812"/>
      <c r="F17" s="813"/>
      <c r="G17" s="855"/>
      <c r="H17" s="855"/>
    </row>
    <row r="18" spans="1:12" s="68" customFormat="1">
      <c r="A18" s="70" t="s">
        <v>1200</v>
      </c>
      <c r="B18" s="528" t="s">
        <v>704</v>
      </c>
      <c r="C18" s="48">
        <v>37.645786000000001</v>
      </c>
      <c r="D18" s="48">
        <v>6246.61445</v>
      </c>
      <c r="E18" s="48">
        <v>46.670980999999998</v>
      </c>
      <c r="F18" s="228">
        <v>12378.657520000001</v>
      </c>
      <c r="G18" s="66"/>
      <c r="H18" s="66"/>
      <c r="I18" s="67"/>
      <c r="J18" s="67"/>
      <c r="K18" s="67"/>
      <c r="L18" s="67"/>
    </row>
    <row r="19" spans="1:12">
      <c r="A19" s="853"/>
      <c r="B19" s="854"/>
      <c r="C19" s="812"/>
      <c r="D19" s="812"/>
      <c r="E19" s="812"/>
      <c r="F19" s="813"/>
      <c r="G19" s="856"/>
      <c r="H19" s="856"/>
    </row>
    <row r="20" spans="1:12">
      <c r="A20" s="70" t="s">
        <v>712</v>
      </c>
      <c r="B20" s="528" t="s">
        <v>704</v>
      </c>
      <c r="C20" s="48">
        <v>828.02058680999994</v>
      </c>
      <c r="D20" s="48">
        <v>182035.84530000002</v>
      </c>
      <c r="E20" s="48">
        <v>153.33683385</v>
      </c>
      <c r="F20" s="228">
        <v>42488.261959999996</v>
      </c>
      <c r="G20" s="856"/>
      <c r="H20" s="856"/>
    </row>
    <row r="21" spans="1:12">
      <c r="A21" s="853" t="s">
        <v>483</v>
      </c>
      <c r="B21" s="854" t="s">
        <v>704</v>
      </c>
      <c r="C21" s="812">
        <v>710.47309679</v>
      </c>
      <c r="D21" s="812">
        <v>113198.10474000001</v>
      </c>
      <c r="E21" s="812">
        <v>131.71361881999999</v>
      </c>
      <c r="F21" s="813">
        <v>25059.518609999999</v>
      </c>
      <c r="G21" s="856"/>
      <c r="H21" s="856"/>
    </row>
    <row r="22" spans="1:12">
      <c r="A22" s="853" t="s">
        <v>484</v>
      </c>
      <c r="B22" s="854" t="s">
        <v>704</v>
      </c>
      <c r="C22" s="812">
        <v>117.54749002</v>
      </c>
      <c r="D22" s="812">
        <v>68837.740560000006</v>
      </c>
      <c r="E22" s="812">
        <v>21.623215030000001</v>
      </c>
      <c r="F22" s="813">
        <v>17428.743349999997</v>
      </c>
      <c r="G22" s="856"/>
      <c r="H22" s="856"/>
    </row>
    <row r="23" spans="1:12">
      <c r="A23" s="853"/>
      <c r="B23" s="854"/>
      <c r="C23" s="812"/>
      <c r="D23" s="812"/>
      <c r="E23" s="812"/>
      <c r="F23" s="813"/>
      <c r="G23" s="856"/>
      <c r="H23" s="856"/>
    </row>
    <row r="24" spans="1:12">
      <c r="A24" s="70" t="s">
        <v>713</v>
      </c>
      <c r="B24" s="528" t="s">
        <v>704</v>
      </c>
      <c r="C24" s="48">
        <v>918.88056430999995</v>
      </c>
      <c r="D24" s="48">
        <v>302854.53512000002</v>
      </c>
      <c r="E24" s="48">
        <v>1843.5505639499997</v>
      </c>
      <c r="F24" s="228">
        <v>567408.54223999986</v>
      </c>
      <c r="G24" s="855"/>
      <c r="H24" s="855"/>
    </row>
    <row r="25" spans="1:12" s="68" customFormat="1">
      <c r="A25" s="853" t="s">
        <v>714</v>
      </c>
      <c r="B25" s="854" t="s">
        <v>704</v>
      </c>
      <c r="C25" s="812">
        <v>79.453041569999996</v>
      </c>
      <c r="D25" s="812">
        <v>76809.163860000001</v>
      </c>
      <c r="E25" s="812">
        <v>42.165557909999997</v>
      </c>
      <c r="F25" s="813">
        <v>63447.303859999993</v>
      </c>
      <c r="G25" s="66"/>
      <c r="H25" s="66"/>
      <c r="I25" s="67"/>
      <c r="J25" s="67"/>
      <c r="K25" s="67"/>
      <c r="L25" s="67"/>
    </row>
    <row r="26" spans="1:12">
      <c r="A26" s="853" t="s">
        <v>715</v>
      </c>
      <c r="B26" s="854" t="s">
        <v>704</v>
      </c>
      <c r="C26" s="812">
        <v>67.67179496</v>
      </c>
      <c r="D26" s="812">
        <v>32717.963519999998</v>
      </c>
      <c r="E26" s="812">
        <v>168.62361515999999</v>
      </c>
      <c r="F26" s="813">
        <v>145792.14509000001</v>
      </c>
      <c r="G26" s="856"/>
      <c r="H26" s="856"/>
    </row>
    <row r="27" spans="1:12">
      <c r="A27" s="853" t="s">
        <v>716</v>
      </c>
      <c r="B27" s="854" t="s">
        <v>704</v>
      </c>
      <c r="C27" s="812">
        <v>392.52053970999998</v>
      </c>
      <c r="D27" s="812">
        <v>83505.076850000012</v>
      </c>
      <c r="E27" s="812">
        <v>611.36886279999987</v>
      </c>
      <c r="F27" s="813">
        <v>131814.59080999999</v>
      </c>
      <c r="G27" s="856"/>
      <c r="H27" s="856"/>
    </row>
    <row r="28" spans="1:12">
      <c r="A28" s="853" t="s">
        <v>717</v>
      </c>
      <c r="B28" s="854" t="s">
        <v>704</v>
      </c>
      <c r="C28" s="812">
        <v>379.23518807000005</v>
      </c>
      <c r="D28" s="812">
        <v>109822.33088999998</v>
      </c>
      <c r="E28" s="812">
        <v>1021.39252808</v>
      </c>
      <c r="F28" s="813">
        <v>226354.50247999997</v>
      </c>
      <c r="G28" s="855"/>
      <c r="H28" s="855" t="s">
        <v>718</v>
      </c>
    </row>
    <row r="29" spans="1:12">
      <c r="A29" s="853"/>
      <c r="B29" s="854"/>
      <c r="C29" s="812"/>
      <c r="D29" s="812"/>
      <c r="E29" s="812"/>
      <c r="F29" s="813"/>
      <c r="G29" s="856"/>
      <c r="H29" s="856"/>
    </row>
    <row r="30" spans="1:12">
      <c r="A30" s="70" t="s">
        <v>719</v>
      </c>
      <c r="B30" s="528" t="s">
        <v>1326</v>
      </c>
      <c r="C30" s="48">
        <v>1119.2133259999998</v>
      </c>
      <c r="D30" s="48">
        <v>563044.21563000011</v>
      </c>
      <c r="E30" s="48">
        <v>1183.5995430000003</v>
      </c>
      <c r="F30" s="228">
        <v>702943.97877000005</v>
      </c>
      <c r="G30" s="855"/>
      <c r="H30" s="855"/>
    </row>
    <row r="31" spans="1:12">
      <c r="A31" s="853" t="s">
        <v>720</v>
      </c>
      <c r="B31" s="854" t="s">
        <v>1326</v>
      </c>
      <c r="C31" s="812">
        <v>5.4216550000000003</v>
      </c>
      <c r="D31" s="812">
        <v>3927.3751099999999</v>
      </c>
      <c r="E31" s="812">
        <v>26.897462999999998</v>
      </c>
      <c r="F31" s="813">
        <v>8536.6649500000003</v>
      </c>
      <c r="G31" s="855"/>
      <c r="H31" s="855"/>
    </row>
    <row r="32" spans="1:12" s="68" customFormat="1">
      <c r="A32" s="853" t="s">
        <v>721</v>
      </c>
      <c r="B32" s="854" t="s">
        <v>1326</v>
      </c>
      <c r="C32" s="812">
        <v>42.149569999999997</v>
      </c>
      <c r="D32" s="812">
        <v>20145.550299999999</v>
      </c>
      <c r="E32" s="812">
        <v>0</v>
      </c>
      <c r="F32" s="813">
        <v>0</v>
      </c>
      <c r="G32" s="66"/>
      <c r="H32" s="66"/>
      <c r="I32" s="67"/>
      <c r="J32" s="67"/>
      <c r="K32" s="67"/>
      <c r="L32" s="67"/>
    </row>
    <row r="33" spans="1:12">
      <c r="A33" s="853" t="s">
        <v>722</v>
      </c>
      <c r="B33" s="854" t="s">
        <v>1326</v>
      </c>
      <c r="C33" s="812">
        <v>1060.69857</v>
      </c>
      <c r="D33" s="812">
        <v>529673.60782000003</v>
      </c>
      <c r="E33" s="812">
        <v>1137.6910830000002</v>
      </c>
      <c r="F33" s="813">
        <v>681671.31105000002</v>
      </c>
      <c r="G33" s="855"/>
      <c r="H33" s="855"/>
    </row>
    <row r="34" spans="1:12">
      <c r="A34" s="853" t="s">
        <v>723</v>
      </c>
      <c r="B34" s="854" t="s">
        <v>1326</v>
      </c>
      <c r="C34" s="812">
        <v>1.3577920000000001</v>
      </c>
      <c r="D34" s="812">
        <v>1064.32422</v>
      </c>
      <c r="E34" s="812">
        <v>0</v>
      </c>
      <c r="F34" s="813">
        <v>0</v>
      </c>
      <c r="G34" s="855"/>
      <c r="H34" s="855"/>
    </row>
    <row r="35" spans="1:12">
      <c r="A35" s="853" t="s">
        <v>724</v>
      </c>
      <c r="B35" s="854" t="s">
        <v>1326</v>
      </c>
      <c r="C35" s="812">
        <v>957.59501900000009</v>
      </c>
      <c r="D35" s="812">
        <v>484387.64603</v>
      </c>
      <c r="E35" s="812">
        <v>1137.6509350000001</v>
      </c>
      <c r="F35" s="813">
        <v>681602.14489</v>
      </c>
      <c r="G35" s="856"/>
      <c r="H35" s="856"/>
    </row>
    <row r="36" spans="1:12">
      <c r="A36" s="853" t="s">
        <v>725</v>
      </c>
      <c r="B36" s="854" t="s">
        <v>1326</v>
      </c>
      <c r="C36" s="812">
        <v>0.13805100000000001</v>
      </c>
      <c r="D36" s="812">
        <v>82.599109999999996</v>
      </c>
      <c r="E36" s="812">
        <v>0</v>
      </c>
      <c r="F36" s="813">
        <v>0</v>
      </c>
      <c r="G36" s="856"/>
      <c r="H36" s="856"/>
    </row>
    <row r="37" spans="1:12">
      <c r="A37" s="853" t="s">
        <v>726</v>
      </c>
      <c r="B37" s="854" t="s">
        <v>1326</v>
      </c>
      <c r="C37" s="812">
        <v>101.607708</v>
      </c>
      <c r="D37" s="812">
        <v>44139.038460000003</v>
      </c>
      <c r="E37" s="812">
        <v>4.0148000000000003E-2</v>
      </c>
      <c r="F37" s="813">
        <v>69.166160000000005</v>
      </c>
      <c r="G37" s="855"/>
      <c r="H37" s="855"/>
    </row>
    <row r="38" spans="1:12" s="68" customFormat="1">
      <c r="A38" s="853" t="s">
        <v>727</v>
      </c>
      <c r="B38" s="854" t="s">
        <v>1326</v>
      </c>
      <c r="C38" s="812">
        <v>10.943531</v>
      </c>
      <c r="D38" s="812">
        <v>9297.6823999999997</v>
      </c>
      <c r="E38" s="812">
        <v>19.010997</v>
      </c>
      <c r="F38" s="813">
        <v>12736.002769999999</v>
      </c>
      <c r="G38" s="66"/>
      <c r="H38" s="66"/>
      <c r="I38" s="67"/>
      <c r="J38" s="67"/>
      <c r="K38" s="67"/>
      <c r="L38" s="67"/>
    </row>
    <row r="39" spans="1:12">
      <c r="A39" s="853"/>
      <c r="B39" s="854"/>
      <c r="C39" s="812"/>
      <c r="D39" s="812"/>
      <c r="E39" s="812"/>
      <c r="F39" s="813"/>
      <c r="G39" s="856"/>
      <c r="H39" s="856"/>
    </row>
    <row r="40" spans="1:12">
      <c r="A40" s="70" t="s">
        <v>728</v>
      </c>
      <c r="B40" s="528" t="s">
        <v>1326</v>
      </c>
      <c r="C40" s="48">
        <v>5.5008400000000002</v>
      </c>
      <c r="D40" s="48">
        <v>4619.7605100000001</v>
      </c>
      <c r="E40" s="48">
        <v>15.682779999999999</v>
      </c>
      <c r="F40" s="228">
        <v>31571.38134</v>
      </c>
      <c r="G40" s="855"/>
      <c r="H40" s="855"/>
    </row>
    <row r="41" spans="1:12">
      <c r="A41" s="853" t="s">
        <v>729</v>
      </c>
      <c r="B41" s="854" t="s">
        <v>1326</v>
      </c>
      <c r="C41" s="812">
        <v>2.5058370000000001</v>
      </c>
      <c r="D41" s="812">
        <v>2879.3613100000002</v>
      </c>
      <c r="E41" s="812">
        <v>14.942224</v>
      </c>
      <c r="F41" s="813">
        <v>31167.093540000002</v>
      </c>
      <c r="G41" s="855"/>
      <c r="H41" s="855"/>
    </row>
    <row r="42" spans="1:12">
      <c r="A42" s="853" t="s">
        <v>730</v>
      </c>
      <c r="B42" s="854" t="s">
        <v>1326</v>
      </c>
      <c r="C42" s="812">
        <v>2.9950030000000001</v>
      </c>
      <c r="D42" s="812">
        <v>1740.3992000000001</v>
      </c>
      <c r="E42" s="812">
        <v>0.74055599999999999</v>
      </c>
      <c r="F42" s="813">
        <v>404.2878</v>
      </c>
      <c r="G42" s="855"/>
      <c r="H42" s="855"/>
    </row>
    <row r="43" spans="1:12">
      <c r="A43" s="853"/>
      <c r="B43" s="854"/>
      <c r="C43" s="812"/>
      <c r="D43" s="812"/>
      <c r="E43" s="812"/>
      <c r="F43" s="813"/>
      <c r="G43" s="855"/>
      <c r="H43" s="855"/>
    </row>
    <row r="44" spans="1:12">
      <c r="A44" s="70" t="s">
        <v>731</v>
      </c>
      <c r="B44" s="528" t="s">
        <v>1326</v>
      </c>
      <c r="C44" s="48">
        <v>1544.198568</v>
      </c>
      <c r="D44" s="48">
        <v>216043.03659999999</v>
      </c>
      <c r="E44" s="48">
        <v>665.86014</v>
      </c>
      <c r="F44" s="228">
        <v>88399.114829999991</v>
      </c>
      <c r="G44" s="855"/>
      <c r="H44" s="855"/>
    </row>
    <row r="45" spans="1:12">
      <c r="A45" s="853"/>
      <c r="B45" s="854"/>
      <c r="C45" s="812"/>
      <c r="D45" s="812"/>
      <c r="E45" s="812"/>
      <c r="F45" s="813"/>
      <c r="G45" s="855"/>
      <c r="H45" s="855"/>
    </row>
    <row r="46" spans="1:12">
      <c r="A46" s="70" t="s">
        <v>732</v>
      </c>
      <c r="B46" s="528" t="s">
        <v>1326</v>
      </c>
      <c r="C46" s="48">
        <v>2822.3840890000001</v>
      </c>
      <c r="D46" s="48">
        <v>2150567.0455200002</v>
      </c>
      <c r="E46" s="48">
        <v>2907.7123459999998</v>
      </c>
      <c r="F46" s="228">
        <v>2036169.0874299998</v>
      </c>
      <c r="G46" s="855"/>
      <c r="H46" s="855"/>
    </row>
    <row r="47" spans="1:12">
      <c r="A47" s="853" t="s">
        <v>733</v>
      </c>
      <c r="B47" s="854" t="s">
        <v>1326</v>
      </c>
      <c r="C47" s="812">
        <v>1234.0147010000001</v>
      </c>
      <c r="D47" s="812">
        <v>948156.36361</v>
      </c>
      <c r="E47" s="812">
        <v>1258.5974110000002</v>
      </c>
      <c r="F47" s="813">
        <v>866165.12824999995</v>
      </c>
      <c r="G47" s="855"/>
      <c r="H47" s="855"/>
    </row>
    <row r="48" spans="1:12">
      <c r="A48" s="853" t="s">
        <v>734</v>
      </c>
      <c r="B48" s="854" t="s">
        <v>1326</v>
      </c>
      <c r="C48" s="812">
        <v>51.860745999999999</v>
      </c>
      <c r="D48" s="812">
        <v>66030.278109999999</v>
      </c>
      <c r="E48" s="812">
        <v>77.081892000000011</v>
      </c>
      <c r="F48" s="813">
        <v>74208.836419999992</v>
      </c>
      <c r="G48" s="855"/>
      <c r="H48" s="855"/>
    </row>
    <row r="49" spans="1:12">
      <c r="A49" s="853" t="s">
        <v>735</v>
      </c>
      <c r="B49" s="854" t="s">
        <v>1326</v>
      </c>
      <c r="C49" s="812">
        <v>1481.4356930000001</v>
      </c>
      <c r="D49" s="812">
        <v>1066080.5280900002</v>
      </c>
      <c r="E49" s="812">
        <v>1532.28143</v>
      </c>
      <c r="F49" s="813">
        <v>934358.64439999987</v>
      </c>
      <c r="G49" s="855"/>
      <c r="H49" s="855"/>
    </row>
    <row r="50" spans="1:12" s="68" customFormat="1">
      <c r="A50" s="853" t="s">
        <v>736</v>
      </c>
      <c r="B50" s="854" t="s">
        <v>1326</v>
      </c>
      <c r="C50" s="812">
        <v>55.072949000000008</v>
      </c>
      <c r="D50" s="812">
        <v>70299.875710000008</v>
      </c>
      <c r="E50" s="812">
        <v>39.751612999999999</v>
      </c>
      <c r="F50" s="813">
        <v>161436.47836000001</v>
      </c>
      <c r="G50" s="71"/>
      <c r="H50" s="71"/>
      <c r="I50" s="67"/>
      <c r="J50" s="67"/>
      <c r="K50" s="67"/>
      <c r="L50" s="67"/>
    </row>
    <row r="51" spans="1:12" ht="13.5" thickBot="1">
      <c r="A51" s="72"/>
      <c r="B51" s="529"/>
      <c r="C51" s="49"/>
      <c r="D51" s="49"/>
      <c r="E51" s="49"/>
      <c r="F51" s="52"/>
      <c r="G51" s="66"/>
      <c r="H51" s="66"/>
    </row>
    <row r="52" spans="1:12" s="858" customFormat="1">
      <c r="A52" s="857"/>
      <c r="B52" s="857"/>
      <c r="D52" s="859"/>
      <c r="F52" s="859"/>
      <c r="H52" s="73"/>
      <c r="I52" s="74"/>
      <c r="J52" s="860"/>
      <c r="K52" s="860"/>
    </row>
    <row r="53" spans="1:12">
      <c r="C53" s="861"/>
    </row>
  </sheetData>
  <mergeCells count="5">
    <mergeCell ref="A1:F1"/>
    <mergeCell ref="A3:F3"/>
    <mergeCell ref="A5:A7"/>
    <mergeCell ref="C5:D5"/>
    <mergeCell ref="E5:F5"/>
  </mergeCells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M51"/>
  <sheetViews>
    <sheetView view="pageBreakPreview" zoomScaleNormal="75" zoomScaleSheetLayoutView="100" workbookViewId="0">
      <selection activeCell="E26" sqref="E26"/>
    </sheetView>
  </sheetViews>
  <sheetFormatPr baseColWidth="10" defaultRowHeight="12.75"/>
  <cols>
    <col min="1" max="1" width="22.7109375" style="26" customWidth="1"/>
    <col min="2" max="2" width="30.7109375" style="26" customWidth="1"/>
    <col min="3" max="3" width="30.5703125" style="26" customWidth="1"/>
    <col min="4" max="16384" width="11.42578125" style="26"/>
  </cols>
  <sheetData>
    <row r="1" spans="1:9" ht="18">
      <c r="A1" s="1065" t="s">
        <v>742</v>
      </c>
      <c r="B1" s="1065"/>
      <c r="C1" s="1065"/>
      <c r="D1" s="25"/>
      <c r="E1" s="25"/>
      <c r="F1" s="25"/>
      <c r="G1" s="25"/>
      <c r="H1" s="25"/>
    </row>
    <row r="3" spans="1:9" ht="15">
      <c r="A3" s="1073" t="s">
        <v>743</v>
      </c>
      <c r="B3" s="1073"/>
      <c r="C3" s="1073"/>
      <c r="D3" s="76"/>
      <c r="E3" s="39"/>
      <c r="F3" s="39"/>
      <c r="G3" s="39"/>
      <c r="H3" s="39"/>
      <c r="I3" s="39"/>
    </row>
    <row r="4" spans="1:9" ht="13.5" thickBot="1">
      <c r="A4" s="27"/>
      <c r="B4" s="27"/>
      <c r="C4" s="27"/>
    </row>
    <row r="5" spans="1:9" s="748" customFormat="1" ht="12.75" customHeight="1">
      <c r="A5" s="1068" t="s">
        <v>664</v>
      </c>
      <c r="B5" s="1083" t="s">
        <v>744</v>
      </c>
      <c r="C5" s="1085" t="s">
        <v>745</v>
      </c>
      <c r="D5" s="758"/>
      <c r="E5" s="758"/>
      <c r="F5" s="758"/>
      <c r="G5" s="758"/>
      <c r="H5" s="758"/>
      <c r="I5" s="758"/>
    </row>
    <row r="6" spans="1:9" s="748" customFormat="1" ht="15.75" customHeight="1" thickBot="1">
      <c r="A6" s="1069"/>
      <c r="B6" s="1084"/>
      <c r="C6" s="1086"/>
      <c r="D6" s="758"/>
      <c r="E6" s="758"/>
      <c r="F6" s="758"/>
      <c r="G6" s="758"/>
      <c r="H6" s="758"/>
      <c r="I6" s="758"/>
    </row>
    <row r="7" spans="1:9" s="748" customFormat="1" ht="12.75" customHeight="1">
      <c r="A7" s="808">
        <v>1992</v>
      </c>
      <c r="B7" s="862">
        <v>1356553</v>
      </c>
      <c r="C7" s="863">
        <v>844299</v>
      </c>
      <c r="D7" s="758"/>
      <c r="E7" s="758"/>
      <c r="F7" s="758"/>
      <c r="G7" s="758"/>
      <c r="H7" s="758"/>
      <c r="I7" s="758"/>
    </row>
    <row r="8" spans="1:9" s="748" customFormat="1" ht="12.75" customHeight="1">
      <c r="A8" s="811">
        <v>1993</v>
      </c>
      <c r="B8" s="864">
        <v>1332252</v>
      </c>
      <c r="C8" s="865">
        <v>799990</v>
      </c>
      <c r="D8" s="758"/>
      <c r="E8" s="758"/>
      <c r="F8" s="758"/>
      <c r="G8" s="758"/>
      <c r="H8" s="758"/>
      <c r="I8" s="758"/>
    </row>
    <row r="9" spans="1:9" s="748" customFormat="1" ht="12.75" customHeight="1">
      <c r="A9" s="811">
        <v>1994</v>
      </c>
      <c r="B9" s="864">
        <v>1342603</v>
      </c>
      <c r="C9" s="865">
        <v>834085</v>
      </c>
      <c r="D9" s="758"/>
      <c r="E9" s="758"/>
      <c r="F9" s="758"/>
      <c r="G9" s="758"/>
      <c r="H9" s="758"/>
      <c r="I9" s="758"/>
    </row>
    <row r="10" spans="1:9" s="748" customFormat="1" ht="12.75" customHeight="1">
      <c r="A10" s="811">
        <v>1995</v>
      </c>
      <c r="B10" s="864">
        <v>1320315</v>
      </c>
      <c r="C10" s="865">
        <v>820252</v>
      </c>
      <c r="D10" s="758"/>
      <c r="E10" s="758"/>
      <c r="F10" s="758"/>
      <c r="G10" s="758"/>
      <c r="H10" s="758"/>
      <c r="I10" s="758"/>
    </row>
    <row r="11" spans="1:9" s="748" customFormat="1" ht="12.75" customHeight="1">
      <c r="A11" s="811">
        <v>1996</v>
      </c>
      <c r="B11" s="864">
        <v>1298860</v>
      </c>
      <c r="C11" s="865">
        <v>878282</v>
      </c>
      <c r="D11" s="758"/>
      <c r="E11" s="758"/>
      <c r="F11" s="758"/>
      <c r="G11" s="758"/>
      <c r="H11" s="758"/>
      <c r="I11" s="758"/>
    </row>
    <row r="12" spans="1:9" s="748" customFormat="1" ht="12.75" customHeight="1">
      <c r="A12" s="811">
        <v>1997</v>
      </c>
      <c r="B12" s="864">
        <v>1268057</v>
      </c>
      <c r="C12" s="865">
        <v>837092</v>
      </c>
      <c r="D12" s="758"/>
      <c r="E12" s="791"/>
      <c r="F12" s="791"/>
      <c r="G12" s="791"/>
      <c r="H12" s="791"/>
      <c r="I12" s="758"/>
    </row>
    <row r="13" spans="1:9" s="748" customFormat="1" ht="12.75" customHeight="1">
      <c r="A13" s="811">
        <v>1998</v>
      </c>
      <c r="B13" s="864">
        <v>1253105</v>
      </c>
      <c r="C13" s="865">
        <v>829083</v>
      </c>
      <c r="D13" s="758"/>
      <c r="E13" s="791"/>
      <c r="F13" s="791"/>
      <c r="G13" s="791"/>
      <c r="H13" s="791"/>
      <c r="I13" s="758"/>
    </row>
    <row r="14" spans="1:9" s="748" customFormat="1" ht="12.75" customHeight="1">
      <c r="A14" s="811">
        <v>1999</v>
      </c>
      <c r="B14" s="864">
        <v>1200951</v>
      </c>
      <c r="C14" s="865">
        <v>834680</v>
      </c>
      <c r="D14" s="758"/>
      <c r="E14" s="791"/>
      <c r="F14" s="791"/>
      <c r="G14" s="791"/>
      <c r="H14" s="791"/>
      <c r="I14" s="758"/>
    </row>
    <row r="15" spans="1:9" s="748" customFormat="1" ht="12.75" customHeight="1">
      <c r="A15" s="811">
        <v>2000</v>
      </c>
      <c r="B15" s="864">
        <v>1200875</v>
      </c>
      <c r="C15" s="865">
        <v>856450</v>
      </c>
      <c r="D15" s="758"/>
      <c r="E15" s="866"/>
      <c r="F15" s="867"/>
      <c r="G15" s="867"/>
      <c r="H15" s="791"/>
      <c r="I15" s="758"/>
    </row>
    <row r="16" spans="1:9" s="748" customFormat="1" ht="12.75" customHeight="1">
      <c r="A16" s="811">
        <v>2001</v>
      </c>
      <c r="B16" s="864">
        <v>1099856</v>
      </c>
      <c r="C16" s="865">
        <v>825020</v>
      </c>
      <c r="D16" s="758"/>
      <c r="E16" s="866"/>
      <c r="F16" s="867"/>
      <c r="G16" s="867"/>
      <c r="H16" s="791"/>
      <c r="I16" s="758"/>
    </row>
    <row r="17" spans="1:13" s="748" customFormat="1" ht="12.75" customHeight="1">
      <c r="A17" s="811">
        <v>2002</v>
      </c>
      <c r="B17" s="864">
        <v>1036340</v>
      </c>
      <c r="C17" s="865">
        <v>724800</v>
      </c>
      <c r="D17" s="758"/>
      <c r="E17" s="791"/>
      <c r="F17" s="791"/>
      <c r="G17" s="791"/>
      <c r="H17" s="791"/>
      <c r="I17" s="758"/>
    </row>
    <row r="18" spans="1:13" s="748" customFormat="1" ht="12.75" customHeight="1">
      <c r="A18" s="811">
        <v>2003</v>
      </c>
      <c r="B18" s="864">
        <v>1157969</v>
      </c>
      <c r="C18" s="865">
        <v>667655</v>
      </c>
      <c r="D18" s="758"/>
      <c r="E18" s="791"/>
      <c r="F18" s="791"/>
      <c r="G18" s="791"/>
      <c r="H18" s="791"/>
      <c r="I18" s="758"/>
    </row>
    <row r="19" spans="1:13" s="748" customFormat="1" ht="12.75" customHeight="1">
      <c r="A19" s="375" t="s">
        <v>256</v>
      </c>
      <c r="B19" s="374">
        <v>1115000</v>
      </c>
      <c r="C19" s="376">
        <v>685000</v>
      </c>
      <c r="D19" s="758"/>
      <c r="E19" s="791"/>
      <c r="F19" s="791"/>
      <c r="G19" s="791"/>
      <c r="H19" s="791"/>
      <c r="I19" s="758"/>
    </row>
    <row r="20" spans="1:13" s="748" customFormat="1" ht="12.75" customHeight="1">
      <c r="A20" s="811">
        <v>2005</v>
      </c>
      <c r="B20" s="864">
        <v>1069804</v>
      </c>
      <c r="C20" s="865">
        <v>699078</v>
      </c>
      <c r="D20" s="868"/>
      <c r="E20" s="758"/>
      <c r="F20" s="758"/>
      <c r="G20" s="758"/>
      <c r="H20" s="758"/>
      <c r="I20" s="758"/>
    </row>
    <row r="21" spans="1:13" s="748" customFormat="1" ht="12.75" customHeight="1">
      <c r="A21" s="814">
        <v>2006</v>
      </c>
      <c r="B21" s="864">
        <v>924524</v>
      </c>
      <c r="C21" s="865">
        <v>663000</v>
      </c>
      <c r="D21" s="744"/>
      <c r="E21" s="758"/>
      <c r="F21" s="758"/>
      <c r="G21" s="758"/>
      <c r="H21" s="758"/>
      <c r="I21" s="758"/>
    </row>
    <row r="22" spans="1:13" s="748" customFormat="1" ht="12.75" customHeight="1">
      <c r="A22" s="814">
        <v>2007</v>
      </c>
      <c r="B22" s="864">
        <v>946965</v>
      </c>
      <c r="C22" s="865">
        <v>668685</v>
      </c>
      <c r="D22" s="744"/>
      <c r="E22" s="744"/>
      <c r="F22" s="744"/>
      <c r="G22" s="744"/>
      <c r="H22" s="744"/>
      <c r="I22" s="744"/>
      <c r="J22" s="744"/>
      <c r="K22" s="744"/>
      <c r="L22" s="744"/>
      <c r="M22" s="744"/>
    </row>
    <row r="23" spans="1:13" s="748" customFormat="1" ht="12.75" customHeight="1">
      <c r="A23" s="814">
        <v>2008</v>
      </c>
      <c r="B23" s="864">
        <v>969298</v>
      </c>
      <c r="C23" s="865">
        <v>751937</v>
      </c>
      <c r="D23" s="744"/>
      <c r="E23" s="744"/>
      <c r="F23" s="744"/>
      <c r="G23" s="744"/>
      <c r="H23" s="744"/>
      <c r="I23" s="744"/>
      <c r="J23" s="744"/>
      <c r="K23" s="744"/>
      <c r="L23" s="744"/>
      <c r="M23" s="744"/>
    </row>
    <row r="24" spans="1:13" s="748" customFormat="1" ht="12.75" customHeight="1">
      <c r="A24" s="814">
        <v>2009</v>
      </c>
      <c r="B24" s="864">
        <v>1032242</v>
      </c>
      <c r="C24" s="865">
        <v>849102</v>
      </c>
      <c r="D24" s="744"/>
      <c r="E24" s="744"/>
      <c r="F24" s="744"/>
      <c r="G24" s="744"/>
      <c r="H24" s="744"/>
      <c r="I24" s="744"/>
      <c r="J24" s="744"/>
      <c r="K24" s="744"/>
      <c r="L24" s="744"/>
      <c r="M24" s="744"/>
    </row>
    <row r="25" spans="1:13" s="748" customFormat="1" ht="12.75" customHeight="1">
      <c r="A25" s="814">
        <v>2010</v>
      </c>
      <c r="B25" s="864">
        <v>1078852</v>
      </c>
      <c r="C25" s="865">
        <v>851759</v>
      </c>
      <c r="D25" s="744"/>
      <c r="E25" s="744"/>
      <c r="F25" s="744"/>
      <c r="G25" s="744"/>
      <c r="H25" s="744"/>
      <c r="I25" s="744"/>
      <c r="J25" s="744"/>
      <c r="K25" s="744"/>
      <c r="L25" s="744"/>
      <c r="M25" s="744"/>
    </row>
    <row r="26" spans="1:13" s="748" customFormat="1" ht="12.75" customHeight="1">
      <c r="A26" s="814">
        <v>2011</v>
      </c>
      <c r="B26" s="864">
        <v>957191</v>
      </c>
      <c r="C26" s="865">
        <v>758018</v>
      </c>
      <c r="D26" s="744"/>
      <c r="E26" s="744"/>
      <c r="F26" s="744"/>
      <c r="G26" s="744"/>
      <c r="H26" s="744"/>
      <c r="I26" s="744"/>
      <c r="J26" s="744"/>
      <c r="K26" s="744"/>
      <c r="L26" s="744"/>
      <c r="M26" s="744"/>
    </row>
    <row r="27" spans="1:13" s="748" customFormat="1" ht="12.75" customHeight="1">
      <c r="A27" s="814">
        <v>2012</v>
      </c>
      <c r="B27" s="864">
        <v>906437</v>
      </c>
      <c r="C27" s="865">
        <v>874802</v>
      </c>
      <c r="D27" s="744"/>
      <c r="E27" s="744"/>
      <c r="F27" s="744"/>
      <c r="G27" s="744"/>
      <c r="H27" s="744"/>
      <c r="I27" s="744"/>
      <c r="J27" s="744"/>
      <c r="K27" s="744"/>
      <c r="L27" s="744"/>
      <c r="M27" s="744"/>
    </row>
    <row r="28" spans="1:13" s="748" customFormat="1" ht="12.75" customHeight="1" thickBot="1">
      <c r="A28" s="815">
        <v>2013</v>
      </c>
      <c r="B28" s="869">
        <v>848243</v>
      </c>
      <c r="C28" s="870">
        <v>631643</v>
      </c>
      <c r="D28" s="744"/>
      <c r="E28" s="744"/>
      <c r="F28" s="744"/>
      <c r="G28" s="744"/>
      <c r="H28" s="744"/>
      <c r="I28" s="744"/>
      <c r="J28" s="744"/>
      <c r="K28" s="744"/>
      <c r="L28" s="744"/>
      <c r="M28" s="744"/>
    </row>
    <row r="29" spans="1:13">
      <c r="A29" s="1117" t="s">
        <v>285</v>
      </c>
      <c r="B29" s="1118"/>
      <c r="C29" s="1118"/>
      <c r="D29" s="744"/>
    </row>
    <row r="30" spans="1:13">
      <c r="A30" s="1119" t="s">
        <v>284</v>
      </c>
      <c r="B30" s="1120"/>
      <c r="C30" s="1120"/>
      <c r="D30" s="744"/>
    </row>
    <row r="31" spans="1:13">
      <c r="A31" s="1116" t="s">
        <v>286</v>
      </c>
      <c r="B31" s="1115"/>
      <c r="C31" s="1115"/>
    </row>
    <row r="32" spans="1:13">
      <c r="A32" s="1116" t="s">
        <v>287</v>
      </c>
      <c r="B32" s="1115"/>
      <c r="C32" s="1115"/>
    </row>
    <row r="33" spans="1:4">
      <c r="A33" s="1115" t="s">
        <v>301</v>
      </c>
      <c r="B33" s="1115"/>
      <c r="C33" s="1115"/>
    </row>
    <row r="34" spans="1:4">
      <c r="A34" s="1115" t="s">
        <v>265</v>
      </c>
      <c r="B34" s="1115"/>
      <c r="C34" s="1115"/>
    </row>
    <row r="35" spans="1:4">
      <c r="A35" s="1115" t="s">
        <v>266</v>
      </c>
      <c r="B35" s="1115"/>
      <c r="C35" s="1115"/>
    </row>
    <row r="36" spans="1:4">
      <c r="A36" s="1116" t="s">
        <v>288</v>
      </c>
      <c r="B36" s="1115"/>
      <c r="C36" s="1115"/>
    </row>
    <row r="37" spans="1:4">
      <c r="A37" s="1115" t="s">
        <v>302</v>
      </c>
      <c r="B37" s="1115"/>
      <c r="C37" s="1115"/>
    </row>
    <row r="38" spans="1:4">
      <c r="A38" s="1115" t="s">
        <v>303</v>
      </c>
      <c r="B38" s="1115"/>
      <c r="C38" s="1115"/>
    </row>
    <row r="39" spans="1:4">
      <c r="A39" s="1115" t="s">
        <v>267</v>
      </c>
      <c r="B39" s="1115"/>
      <c r="C39" s="1115"/>
      <c r="D39" s="1115"/>
    </row>
    <row r="40" spans="1:4">
      <c r="A40" s="1115" t="s">
        <v>268</v>
      </c>
      <c r="B40" s="1115"/>
      <c r="C40" s="1115"/>
      <c r="D40" s="730"/>
    </row>
    <row r="41" spans="1:4">
      <c r="A41" s="731" t="s">
        <v>289</v>
      </c>
      <c r="B41" s="730"/>
      <c r="C41" s="730"/>
      <c r="D41" s="730"/>
    </row>
    <row r="42" spans="1:4">
      <c r="A42" s="1115" t="s">
        <v>269</v>
      </c>
      <c r="B42" s="1115"/>
      <c r="C42" s="1115"/>
      <c r="D42" s="730"/>
    </row>
    <row r="43" spans="1:4">
      <c r="A43" s="1115" t="s">
        <v>264</v>
      </c>
      <c r="B43" s="1115"/>
      <c r="C43" s="1115"/>
    </row>
    <row r="44" spans="1:4">
      <c r="A44" s="378" t="s">
        <v>290</v>
      </c>
    </row>
    <row r="45" spans="1:4">
      <c r="A45" s="26" t="s">
        <v>292</v>
      </c>
    </row>
    <row r="46" spans="1:4">
      <c r="A46" s="26" t="s">
        <v>291</v>
      </c>
    </row>
    <row r="47" spans="1:4">
      <c r="A47" s="26" t="s">
        <v>282</v>
      </c>
    </row>
    <row r="48" spans="1:4">
      <c r="A48" s="26" t="s">
        <v>283</v>
      </c>
    </row>
    <row r="49" spans="1:1">
      <c r="A49" s="871" t="s">
        <v>1205</v>
      </c>
    </row>
    <row r="50" spans="1:1">
      <c r="A50" s="635" t="s">
        <v>1201</v>
      </c>
    </row>
    <row r="51" spans="1:1">
      <c r="A51" s="635" t="s">
        <v>1202</v>
      </c>
    </row>
  </sheetData>
  <mergeCells count="19">
    <mergeCell ref="A29:C29"/>
    <mergeCell ref="A30:C30"/>
    <mergeCell ref="A31:C31"/>
    <mergeCell ref="A32:C32"/>
    <mergeCell ref="A33:C33"/>
    <mergeCell ref="A1:C1"/>
    <mergeCell ref="A3:C3"/>
    <mergeCell ref="A5:A6"/>
    <mergeCell ref="B5:B6"/>
    <mergeCell ref="C5:C6"/>
    <mergeCell ref="A38:C38"/>
    <mergeCell ref="A39:D39"/>
    <mergeCell ref="A40:C40"/>
    <mergeCell ref="A43:C43"/>
    <mergeCell ref="A34:C34"/>
    <mergeCell ref="A42:C42"/>
    <mergeCell ref="A35:C35"/>
    <mergeCell ref="A36:C36"/>
    <mergeCell ref="A37:C37"/>
  </mergeCells>
  <printOptions horizontalCentered="1"/>
  <pageMargins left="0.78740157480314965" right="0.78740157480314965" top="0.59055118110236227" bottom="0.98425196850393704" header="0" footer="0"/>
  <pageSetup paperSize="9" scale="72" orientation="portrait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B1:P14"/>
  <sheetViews>
    <sheetView view="pageBreakPreview" zoomScaleNormal="75" zoomScaleSheetLayoutView="100" workbookViewId="0">
      <selection activeCell="B3" sqref="B3:F3"/>
    </sheetView>
  </sheetViews>
  <sheetFormatPr baseColWidth="10" defaultRowHeight="12.75"/>
  <cols>
    <col min="1" max="1" width="11.42578125" style="26"/>
    <col min="2" max="2" width="23.28515625" style="26" customWidth="1"/>
    <col min="3" max="6" width="19.5703125" style="26" customWidth="1"/>
    <col min="7" max="16384" width="11.42578125" style="26"/>
  </cols>
  <sheetData>
    <row r="1" spans="2:16" ht="18">
      <c r="B1" s="1065" t="s">
        <v>742</v>
      </c>
      <c r="C1" s="1065"/>
      <c r="D1" s="1065"/>
      <c r="E1" s="1065"/>
      <c r="F1" s="1065"/>
      <c r="G1" s="25"/>
      <c r="H1" s="25"/>
      <c r="I1" s="25"/>
      <c r="J1" s="25"/>
      <c r="K1" s="25"/>
    </row>
    <row r="3" spans="2:16" ht="27.75" customHeight="1">
      <c r="B3" s="1066" t="s">
        <v>1327</v>
      </c>
      <c r="C3" s="1067"/>
      <c r="D3" s="1067"/>
      <c r="E3" s="1067"/>
      <c r="F3" s="1067"/>
      <c r="G3" s="39"/>
      <c r="H3" s="39"/>
      <c r="I3" s="39"/>
      <c r="J3" s="39"/>
      <c r="K3" s="39"/>
      <c r="L3" s="39"/>
    </row>
    <row r="4" spans="2:16" ht="13.5" thickBot="1">
      <c r="B4" s="27"/>
      <c r="C4" s="27"/>
      <c r="D4" s="27"/>
      <c r="E4" s="27"/>
      <c r="F4" s="27"/>
    </row>
    <row r="5" spans="2:16" s="748" customFormat="1" ht="12.75" customHeight="1">
      <c r="B5" s="1068" t="s">
        <v>507</v>
      </c>
      <c r="C5" s="1071" t="s">
        <v>747</v>
      </c>
      <c r="D5" s="1096"/>
      <c r="E5" s="1071" t="s">
        <v>748</v>
      </c>
      <c r="F5" s="1072"/>
      <c r="G5" s="758"/>
      <c r="H5" s="758"/>
      <c r="I5" s="758"/>
      <c r="J5" s="758"/>
      <c r="K5" s="758"/>
      <c r="L5" s="758"/>
    </row>
    <row r="6" spans="2:16" s="748" customFormat="1" ht="15.75" customHeight="1" thickBot="1">
      <c r="B6" s="1069"/>
      <c r="C6" s="759" t="s">
        <v>749</v>
      </c>
      <c r="D6" s="759" t="s">
        <v>750</v>
      </c>
      <c r="E6" s="759" t="s">
        <v>749</v>
      </c>
      <c r="F6" s="760" t="s">
        <v>750</v>
      </c>
      <c r="G6" s="758"/>
      <c r="H6" s="758"/>
      <c r="I6" s="758"/>
      <c r="J6" s="758"/>
      <c r="K6" s="758"/>
      <c r="L6" s="758"/>
    </row>
    <row r="7" spans="2:16" s="748" customFormat="1" ht="15.75" customHeight="1">
      <c r="B7" s="872"/>
      <c r="C7" s="862"/>
      <c r="D7" s="862"/>
      <c r="E7" s="862"/>
      <c r="F7" s="863"/>
      <c r="G7" s="758"/>
      <c r="H7" s="758"/>
      <c r="I7" s="758"/>
      <c r="J7" s="758"/>
      <c r="K7" s="758"/>
      <c r="L7" s="758"/>
    </row>
    <row r="8" spans="2:16" s="748" customFormat="1" ht="12.75" customHeight="1">
      <c r="B8" s="811" t="s">
        <v>751</v>
      </c>
      <c r="C8" s="864">
        <v>848243</v>
      </c>
      <c r="D8" s="864">
        <v>727362</v>
      </c>
      <c r="E8" s="864">
        <v>631643</v>
      </c>
      <c r="F8" s="865">
        <v>376028</v>
      </c>
      <c r="G8" s="758"/>
      <c r="H8" s="758"/>
      <c r="I8" s="758"/>
      <c r="J8" s="758"/>
      <c r="K8" s="758"/>
      <c r="L8" s="758"/>
    </row>
    <row r="9" spans="2:16" s="748" customFormat="1" ht="12.75" customHeight="1">
      <c r="B9" s="811" t="s">
        <v>752</v>
      </c>
      <c r="C9" s="864">
        <v>20187199.263088576</v>
      </c>
      <c r="D9" s="864"/>
      <c r="E9" s="864">
        <v>8004130.75</v>
      </c>
      <c r="F9" s="865"/>
      <c r="G9" s="758"/>
      <c r="H9" s="758"/>
      <c r="I9" s="758"/>
      <c r="J9" s="758"/>
      <c r="K9" s="758"/>
      <c r="L9" s="758"/>
    </row>
    <row r="10" spans="2:16" s="748" customFormat="1" ht="12.75" customHeight="1" thickBot="1">
      <c r="B10" s="14"/>
      <c r="C10" s="869"/>
      <c r="D10" s="869"/>
      <c r="E10" s="869"/>
      <c r="F10" s="870"/>
      <c r="G10" s="744"/>
      <c r="H10" s="744"/>
      <c r="I10" s="744"/>
      <c r="J10" s="744"/>
      <c r="K10" s="744"/>
      <c r="L10" s="744"/>
      <c r="M10" s="744"/>
      <c r="N10" s="744"/>
      <c r="O10" s="744"/>
      <c r="P10" s="744"/>
    </row>
    <row r="11" spans="2:16" s="748" customFormat="1" ht="15.6" customHeight="1">
      <c r="B11" s="97" t="s">
        <v>304</v>
      </c>
      <c r="C11" s="664"/>
      <c r="D11" s="26"/>
      <c r="E11" s="26"/>
      <c r="F11" s="26"/>
    </row>
    <row r="12" spans="2:16">
      <c r="B12" s="1121" t="s">
        <v>1328</v>
      </c>
      <c r="C12" s="1115"/>
      <c r="D12" s="1115"/>
      <c r="E12" s="1115"/>
      <c r="F12" s="1115"/>
    </row>
    <row r="13" spans="2:16">
      <c r="B13" s="873"/>
      <c r="C13" s="871"/>
      <c r="D13" s="871"/>
      <c r="E13" s="871"/>
      <c r="F13" s="871"/>
    </row>
    <row r="14" spans="2:16">
      <c r="B14" s="634"/>
    </row>
  </sheetData>
  <mergeCells count="6">
    <mergeCell ref="B12:F12"/>
    <mergeCell ref="B1:F1"/>
    <mergeCell ref="B3:F3"/>
    <mergeCell ref="B5:B6"/>
    <mergeCell ref="C5:D5"/>
    <mergeCell ref="E5:F5"/>
  </mergeCells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B1:Q46"/>
  <sheetViews>
    <sheetView view="pageBreakPreview" topLeftCell="A37" zoomScaleNormal="75" zoomScaleSheetLayoutView="100" workbookViewId="0">
      <selection activeCell="A43" sqref="A43"/>
    </sheetView>
  </sheetViews>
  <sheetFormatPr baseColWidth="10" defaultRowHeight="12.75"/>
  <cols>
    <col min="1" max="1" width="11.42578125" style="26"/>
    <col min="2" max="2" width="36.28515625" style="26" customWidth="1"/>
    <col min="3" max="3" width="14.42578125" style="26" customWidth="1"/>
    <col min="4" max="4" width="15.28515625" style="26" customWidth="1"/>
    <col min="5" max="5" width="13.7109375" style="26" customWidth="1"/>
    <col min="6" max="6" width="15.7109375" style="26" customWidth="1"/>
    <col min="7" max="7" width="13.7109375" style="26" customWidth="1"/>
    <col min="8" max="9" width="11.42578125" style="26"/>
    <col min="10" max="10" width="29" style="26" customWidth="1"/>
    <col min="11" max="16384" width="11.42578125" style="26"/>
  </cols>
  <sheetData>
    <row r="1" spans="2:17" ht="18">
      <c r="B1" s="1065" t="s">
        <v>742</v>
      </c>
      <c r="C1" s="1065"/>
      <c r="D1" s="1065"/>
      <c r="E1" s="1065"/>
      <c r="F1" s="1065"/>
      <c r="G1" s="1065"/>
      <c r="H1" s="25"/>
      <c r="I1" s="25"/>
      <c r="J1" s="25"/>
      <c r="K1" s="25"/>
      <c r="L1" s="25"/>
    </row>
    <row r="3" spans="2:17" ht="15">
      <c r="B3" s="1080" t="s">
        <v>753</v>
      </c>
      <c r="C3" s="1080"/>
      <c r="D3" s="1080"/>
      <c r="E3" s="1080"/>
      <c r="F3" s="1080"/>
      <c r="G3" s="1080"/>
      <c r="H3" s="39"/>
      <c r="I3" s="39"/>
      <c r="J3" s="39"/>
      <c r="K3" s="39"/>
      <c r="L3" s="39"/>
      <c r="M3" s="39"/>
    </row>
    <row r="4" spans="2:17" ht="15">
      <c r="B4" s="1080" t="s">
        <v>1329</v>
      </c>
      <c r="C4" s="1080"/>
      <c r="D4" s="1080"/>
      <c r="E4" s="1080"/>
      <c r="F4" s="1080"/>
      <c r="G4" s="1080"/>
      <c r="H4" s="39"/>
      <c r="I4" s="39"/>
      <c r="J4" s="39"/>
      <c r="K4" s="39"/>
      <c r="L4" s="39"/>
      <c r="M4" s="39"/>
    </row>
    <row r="5" spans="2:17" ht="13.5" thickBot="1">
      <c r="B5" s="27"/>
      <c r="C5" s="27"/>
      <c r="D5" s="27"/>
      <c r="E5" s="27"/>
      <c r="F5" s="27"/>
      <c r="G5" s="27"/>
    </row>
    <row r="6" spans="2:17" s="748" customFormat="1" ht="15" customHeight="1">
      <c r="B6" s="1068" t="s">
        <v>673</v>
      </c>
      <c r="C6" s="1083" t="s">
        <v>754</v>
      </c>
      <c r="D6" s="1083" t="s">
        <v>755</v>
      </c>
      <c r="E6" s="1083" t="s">
        <v>756</v>
      </c>
      <c r="F6" s="1083" t="s">
        <v>757</v>
      </c>
      <c r="G6" s="1085" t="s">
        <v>758</v>
      </c>
      <c r="H6" s="758"/>
      <c r="I6" s="758"/>
      <c r="J6" s="758"/>
      <c r="K6" s="758"/>
      <c r="L6" s="758"/>
      <c r="M6" s="758"/>
    </row>
    <row r="7" spans="2:17" s="748" customFormat="1" ht="25.9" customHeight="1" thickBot="1">
      <c r="B7" s="1069"/>
      <c r="C7" s="1084"/>
      <c r="D7" s="1084"/>
      <c r="E7" s="1084"/>
      <c r="F7" s="1084"/>
      <c r="G7" s="1086"/>
      <c r="H7" s="758"/>
      <c r="I7" s="758"/>
      <c r="J7" s="758"/>
      <c r="K7" s="758"/>
      <c r="L7" s="758"/>
      <c r="M7" s="758"/>
    </row>
    <row r="8" spans="2:17" s="748" customFormat="1" ht="18.75" customHeight="1">
      <c r="B8" s="83" t="s">
        <v>759</v>
      </c>
      <c r="C8" s="862"/>
      <c r="D8" s="862"/>
      <c r="E8" s="862"/>
      <c r="F8" s="862"/>
      <c r="G8" s="863"/>
      <c r="H8" s="744"/>
      <c r="I8" s="744"/>
      <c r="J8" s="744"/>
      <c r="K8" s="744"/>
      <c r="L8" s="744"/>
      <c r="M8" s="744"/>
      <c r="N8" s="744"/>
      <c r="O8" s="744"/>
      <c r="P8" s="744"/>
      <c r="Q8" s="744"/>
    </row>
    <row r="9" spans="2:17" s="748" customFormat="1">
      <c r="B9" s="753" t="s">
        <v>1330</v>
      </c>
      <c r="C9" s="864">
        <v>517</v>
      </c>
      <c r="D9" s="864"/>
      <c r="E9" s="864"/>
      <c r="F9" s="864"/>
      <c r="G9" s="865"/>
      <c r="H9" s="744"/>
      <c r="I9" s="744"/>
      <c r="K9" s="744"/>
      <c r="L9" s="744"/>
      <c r="M9" s="744"/>
      <c r="N9" s="744"/>
      <c r="O9" s="744"/>
      <c r="P9" s="744"/>
      <c r="Q9" s="744"/>
    </row>
    <row r="10" spans="2:17" s="748" customFormat="1">
      <c r="B10" s="753" t="s">
        <v>44</v>
      </c>
      <c r="C10" s="864">
        <v>5800</v>
      </c>
      <c r="D10" s="864">
        <v>187514</v>
      </c>
      <c r="E10" s="864">
        <v>32.33</v>
      </c>
      <c r="F10" s="864"/>
      <c r="G10" s="865"/>
      <c r="H10" s="744"/>
      <c r="I10" s="744"/>
      <c r="K10" s="744"/>
      <c r="L10" s="744"/>
      <c r="M10" s="744"/>
      <c r="N10" s="744"/>
      <c r="O10" s="744"/>
      <c r="P10" s="744"/>
      <c r="Q10" s="744"/>
    </row>
    <row r="11" spans="2:17" s="748" customFormat="1">
      <c r="B11" s="753" t="s">
        <v>1331</v>
      </c>
      <c r="C11" s="864">
        <v>6805</v>
      </c>
      <c r="D11" s="864">
        <v>340250</v>
      </c>
      <c r="E11" s="864">
        <v>50</v>
      </c>
      <c r="F11" s="864">
        <v>340250</v>
      </c>
      <c r="G11" s="865">
        <v>50</v>
      </c>
      <c r="H11" s="744"/>
      <c r="I11" s="744"/>
      <c r="K11" s="744"/>
      <c r="L11" s="744"/>
      <c r="M11" s="744"/>
      <c r="N11" s="744"/>
      <c r="O11" s="744"/>
      <c r="P11" s="744"/>
      <c r="Q11" s="744"/>
    </row>
    <row r="12" spans="2:17" s="748" customFormat="1">
      <c r="B12" s="753" t="s">
        <v>773</v>
      </c>
      <c r="C12" s="864">
        <v>139452</v>
      </c>
      <c r="D12" s="864">
        <v>12271776</v>
      </c>
      <c r="E12" s="864">
        <v>88</v>
      </c>
      <c r="F12" s="864">
        <v>24543552</v>
      </c>
      <c r="G12" s="865">
        <v>176</v>
      </c>
      <c r="H12" s="744"/>
      <c r="I12" s="744"/>
      <c r="K12" s="744"/>
      <c r="L12" s="744"/>
      <c r="M12" s="744"/>
      <c r="N12" s="744"/>
      <c r="O12" s="744"/>
      <c r="P12" s="744"/>
      <c r="Q12" s="744"/>
    </row>
    <row r="13" spans="2:17" s="748" customFormat="1">
      <c r="B13" s="753" t="s">
        <v>778</v>
      </c>
      <c r="C13" s="864">
        <v>41925</v>
      </c>
      <c r="D13" s="864">
        <v>880425</v>
      </c>
      <c r="E13" s="864">
        <v>21</v>
      </c>
      <c r="F13" s="864">
        <v>2641275</v>
      </c>
      <c r="G13" s="865">
        <v>63</v>
      </c>
      <c r="H13" s="744"/>
      <c r="I13" s="744"/>
      <c r="K13" s="744"/>
      <c r="L13" s="744"/>
      <c r="M13" s="744"/>
      <c r="N13" s="744"/>
      <c r="O13" s="744"/>
      <c r="P13" s="744"/>
      <c r="Q13" s="744"/>
    </row>
    <row r="14" spans="2:17" s="748" customFormat="1">
      <c r="B14" s="753" t="s">
        <v>777</v>
      </c>
      <c r="C14" s="864">
        <v>16268</v>
      </c>
      <c r="D14" s="864">
        <v>894740</v>
      </c>
      <c r="E14" s="865">
        <v>55</v>
      </c>
      <c r="F14" s="864">
        <v>1610532</v>
      </c>
      <c r="G14" s="865">
        <v>99</v>
      </c>
      <c r="H14" s="744"/>
      <c r="I14" s="744"/>
      <c r="K14" s="744"/>
      <c r="L14" s="744"/>
      <c r="M14" s="744"/>
      <c r="N14" s="744"/>
      <c r="O14" s="744"/>
      <c r="P14" s="744"/>
      <c r="Q14" s="744"/>
    </row>
    <row r="15" spans="2:17" s="748" customFormat="1">
      <c r="B15" s="753" t="s">
        <v>790</v>
      </c>
      <c r="C15" s="864">
        <v>290844</v>
      </c>
      <c r="D15" s="864">
        <v>16578108</v>
      </c>
      <c r="E15" s="864">
        <v>57</v>
      </c>
      <c r="F15" s="864">
        <v>16578108</v>
      </c>
      <c r="G15" s="865">
        <v>57</v>
      </c>
      <c r="H15" s="744"/>
      <c r="I15" s="744"/>
      <c r="K15" s="744"/>
      <c r="L15" s="744"/>
      <c r="M15" s="744"/>
      <c r="N15" s="744"/>
      <c r="O15" s="744"/>
      <c r="P15" s="744"/>
      <c r="Q15" s="744"/>
    </row>
    <row r="16" spans="2:17" s="748" customFormat="1">
      <c r="B16" s="753" t="s">
        <v>1332</v>
      </c>
      <c r="C16" s="864">
        <v>86</v>
      </c>
      <c r="D16" s="864"/>
      <c r="E16" s="864"/>
      <c r="F16" s="864"/>
      <c r="G16" s="865"/>
      <c r="H16" s="744"/>
      <c r="I16" s="744"/>
      <c r="K16" s="744"/>
      <c r="L16" s="744"/>
      <c r="M16" s="744"/>
      <c r="N16" s="744"/>
      <c r="O16" s="744"/>
      <c r="P16" s="744"/>
      <c r="Q16" s="744"/>
    </row>
    <row r="17" spans="2:17" s="748" customFormat="1">
      <c r="B17" s="753" t="s">
        <v>791</v>
      </c>
      <c r="C17" s="864">
        <v>10779</v>
      </c>
      <c r="D17" s="864">
        <v>431160</v>
      </c>
      <c r="E17" s="864">
        <v>40</v>
      </c>
      <c r="F17" s="864">
        <v>172464</v>
      </c>
      <c r="G17" s="865">
        <v>16</v>
      </c>
      <c r="H17" s="744"/>
      <c r="I17" s="744"/>
      <c r="K17" s="744"/>
      <c r="L17" s="744"/>
      <c r="M17" s="744"/>
      <c r="N17" s="744"/>
      <c r="O17" s="744"/>
      <c r="P17" s="744"/>
      <c r="Q17" s="744"/>
    </row>
    <row r="18" spans="2:17" s="748" customFormat="1">
      <c r="B18" s="753" t="s">
        <v>1333</v>
      </c>
      <c r="C18" s="864">
        <v>1352</v>
      </c>
      <c r="D18" s="864"/>
      <c r="E18" s="865"/>
      <c r="F18" s="864"/>
      <c r="G18" s="865"/>
      <c r="H18" s="744"/>
      <c r="I18" s="744"/>
      <c r="K18" s="744"/>
      <c r="L18" s="744"/>
      <c r="M18" s="744"/>
      <c r="N18" s="744"/>
      <c r="O18" s="744"/>
      <c r="P18" s="744"/>
      <c r="Q18" s="744"/>
    </row>
    <row r="19" spans="2:17" s="748" customFormat="1">
      <c r="B19" s="753" t="s">
        <v>662</v>
      </c>
      <c r="C19" s="864">
        <v>39</v>
      </c>
      <c r="D19" s="864">
        <v>1950</v>
      </c>
      <c r="E19" s="865">
        <v>50</v>
      </c>
      <c r="F19" s="864"/>
      <c r="G19" s="865"/>
      <c r="H19" s="744"/>
      <c r="I19" s="744"/>
      <c r="K19" s="744"/>
      <c r="L19" s="744"/>
      <c r="M19" s="744"/>
      <c r="N19" s="744"/>
      <c r="O19" s="744"/>
      <c r="P19" s="744"/>
      <c r="Q19" s="744"/>
    </row>
    <row r="20" spans="2:17" s="748" customFormat="1">
      <c r="B20" s="84" t="s">
        <v>760</v>
      </c>
      <c r="C20" s="85">
        <v>513867</v>
      </c>
      <c r="D20" s="85">
        <v>31585923</v>
      </c>
      <c r="E20" s="85">
        <v>61.706561979240945</v>
      </c>
      <c r="F20" s="85">
        <v>45886181</v>
      </c>
      <c r="G20" s="86">
        <v>90.671071169574347</v>
      </c>
      <c r="H20" s="744"/>
      <c r="I20" s="744"/>
      <c r="K20" s="744"/>
      <c r="L20" s="744"/>
      <c r="M20" s="744"/>
      <c r="N20" s="744"/>
      <c r="O20" s="744"/>
      <c r="P20" s="744"/>
      <c r="Q20" s="744"/>
    </row>
    <row r="21" spans="2:17" s="748" customFormat="1">
      <c r="B21" s="753"/>
      <c r="C21" s="864"/>
      <c r="D21" s="864"/>
      <c r="E21" s="864"/>
      <c r="F21" s="864"/>
      <c r="G21" s="865"/>
      <c r="H21" s="744"/>
      <c r="I21" s="744"/>
      <c r="K21" s="744"/>
      <c r="L21" s="744"/>
      <c r="M21" s="744"/>
      <c r="N21" s="744"/>
      <c r="O21" s="744"/>
      <c r="P21" s="744"/>
      <c r="Q21" s="744"/>
    </row>
    <row r="22" spans="2:17" s="748" customFormat="1">
      <c r="B22" s="84" t="s">
        <v>45</v>
      </c>
      <c r="C22" s="864"/>
      <c r="D22" s="864"/>
      <c r="E22" s="864"/>
      <c r="F22" s="864"/>
      <c r="G22" s="865"/>
      <c r="H22" s="744"/>
      <c r="I22" s="744"/>
      <c r="J22" s="744"/>
      <c r="K22" s="744"/>
      <c r="L22" s="744"/>
      <c r="M22" s="744"/>
      <c r="N22" s="744"/>
      <c r="O22" s="744"/>
      <c r="P22" s="744"/>
      <c r="Q22" s="744"/>
    </row>
    <row r="23" spans="2:17" s="748" customFormat="1">
      <c r="B23" s="753" t="s">
        <v>775</v>
      </c>
      <c r="C23" s="864">
        <v>7234230</v>
      </c>
      <c r="D23" s="864">
        <v>7234230</v>
      </c>
      <c r="E23" s="864">
        <v>1</v>
      </c>
      <c r="F23" s="864">
        <v>16277017.5</v>
      </c>
      <c r="G23" s="865">
        <v>2.25</v>
      </c>
      <c r="H23" s="744"/>
      <c r="I23" s="744"/>
      <c r="J23" s="744"/>
      <c r="K23" s="744"/>
      <c r="L23" s="744"/>
      <c r="M23" s="744"/>
      <c r="N23" s="744"/>
      <c r="O23" s="744"/>
      <c r="P23" s="744"/>
      <c r="Q23" s="744"/>
    </row>
    <row r="24" spans="2:17" s="748" customFormat="1">
      <c r="B24" s="753" t="s">
        <v>779</v>
      </c>
      <c r="C24" s="864">
        <v>853588</v>
      </c>
      <c r="D24" s="864">
        <v>1707176</v>
      </c>
      <c r="E24" s="864">
        <v>2</v>
      </c>
      <c r="F24" s="864">
        <v>4267940</v>
      </c>
      <c r="G24" s="865">
        <v>5</v>
      </c>
      <c r="H24" s="744"/>
      <c r="I24" s="744"/>
      <c r="J24" s="744"/>
      <c r="K24" s="744"/>
      <c r="L24" s="744"/>
      <c r="M24" s="744"/>
      <c r="N24" s="744"/>
      <c r="O24" s="744"/>
      <c r="P24" s="744"/>
      <c r="Q24" s="744"/>
    </row>
    <row r="25" spans="2:17" s="748" customFormat="1">
      <c r="B25" s="753" t="s">
        <v>1334</v>
      </c>
      <c r="C25" s="864">
        <v>225456</v>
      </c>
      <c r="D25" s="864">
        <v>1352736</v>
      </c>
      <c r="E25" s="864">
        <v>6</v>
      </c>
      <c r="F25" s="864"/>
      <c r="G25" s="865"/>
      <c r="H25" s="744"/>
      <c r="I25" s="744"/>
      <c r="J25" s="744"/>
      <c r="K25" s="744"/>
      <c r="L25" s="744"/>
      <c r="M25" s="744"/>
      <c r="N25" s="744"/>
      <c r="O25" s="744"/>
      <c r="P25" s="744"/>
      <c r="Q25" s="744"/>
    </row>
    <row r="26" spans="2:17" s="748" customFormat="1">
      <c r="B26" s="84" t="s">
        <v>46</v>
      </c>
      <c r="C26" s="85">
        <v>8313274</v>
      </c>
      <c r="D26" s="85">
        <v>10294142</v>
      </c>
      <c r="E26" s="85">
        <v>1.2382777230727628</v>
      </c>
      <c r="F26" s="85">
        <v>20544957.5</v>
      </c>
      <c r="G26" s="86">
        <v>2.5402348940097315</v>
      </c>
      <c r="H26" s="744"/>
      <c r="I26" s="744"/>
      <c r="J26" s="744"/>
      <c r="K26" s="744"/>
      <c r="L26" s="744"/>
      <c r="M26" s="744"/>
      <c r="N26" s="744"/>
      <c r="O26" s="744"/>
      <c r="P26" s="744"/>
      <c r="Q26" s="744"/>
    </row>
    <row r="27" spans="2:17" s="748" customFormat="1">
      <c r="B27" s="84"/>
      <c r="C27" s="864"/>
      <c r="D27" s="864"/>
      <c r="E27" s="864"/>
      <c r="F27" s="864"/>
      <c r="G27" s="865"/>
      <c r="H27" s="744"/>
      <c r="I27" s="744"/>
      <c r="J27" s="744"/>
      <c r="K27" s="744"/>
      <c r="L27" s="744"/>
      <c r="M27" s="744"/>
      <c r="N27" s="744"/>
      <c r="O27" s="744"/>
      <c r="P27" s="744"/>
      <c r="Q27" s="744"/>
    </row>
    <row r="28" spans="2:17" s="748" customFormat="1">
      <c r="B28" s="84" t="s">
        <v>47</v>
      </c>
      <c r="C28" s="864"/>
      <c r="D28" s="864"/>
      <c r="E28" s="864"/>
      <c r="F28" s="864"/>
      <c r="G28" s="865"/>
      <c r="H28" s="744"/>
      <c r="I28" s="744"/>
      <c r="J28" s="744"/>
      <c r="K28" s="744"/>
      <c r="L28" s="744"/>
      <c r="M28" s="744"/>
      <c r="N28" s="744"/>
      <c r="O28" s="744"/>
      <c r="P28" s="744"/>
      <c r="Q28" s="744"/>
    </row>
    <row r="29" spans="2:17" s="748" customFormat="1">
      <c r="B29" s="753" t="s">
        <v>309</v>
      </c>
      <c r="C29" s="864">
        <v>338668</v>
      </c>
      <c r="D29" s="864">
        <v>338668</v>
      </c>
      <c r="E29" s="874">
        <v>1</v>
      </c>
      <c r="F29" s="864">
        <v>2709344</v>
      </c>
      <c r="G29" s="875">
        <v>8</v>
      </c>
      <c r="H29" s="744"/>
      <c r="I29" s="744"/>
      <c r="K29" s="744"/>
      <c r="L29" s="744"/>
      <c r="M29" s="744"/>
      <c r="N29" s="744"/>
      <c r="O29" s="744"/>
      <c r="P29" s="744"/>
      <c r="Q29" s="744"/>
    </row>
    <row r="30" spans="2:17" s="748" customFormat="1">
      <c r="B30" s="748" t="s">
        <v>1335</v>
      </c>
      <c r="C30" s="864">
        <v>10681</v>
      </c>
      <c r="D30" s="864"/>
      <c r="E30" s="874"/>
      <c r="F30" s="864"/>
      <c r="G30" s="875"/>
      <c r="H30" s="744"/>
      <c r="I30" s="744"/>
      <c r="K30" s="744"/>
      <c r="L30" s="744"/>
      <c r="M30" s="744"/>
      <c r="N30" s="744"/>
      <c r="O30" s="744"/>
      <c r="P30" s="744"/>
      <c r="Q30" s="744"/>
    </row>
    <row r="31" spans="2:17" s="748" customFormat="1">
      <c r="B31" s="753" t="s">
        <v>1336</v>
      </c>
      <c r="C31" s="864">
        <v>107909</v>
      </c>
      <c r="D31" s="864">
        <v>32372.699999999997</v>
      </c>
      <c r="E31" s="874">
        <v>0.3</v>
      </c>
      <c r="F31" s="864">
        <v>242795.25</v>
      </c>
      <c r="G31" s="875">
        <v>2.25</v>
      </c>
      <c r="H31" s="744"/>
      <c r="I31" s="744"/>
      <c r="K31" s="744"/>
      <c r="L31" s="744"/>
      <c r="M31" s="744"/>
      <c r="N31" s="744"/>
      <c r="O31" s="744"/>
      <c r="P31" s="744"/>
      <c r="Q31" s="744"/>
    </row>
    <row r="32" spans="2:17" s="748" customFormat="1">
      <c r="B32" s="753" t="s">
        <v>774</v>
      </c>
      <c r="C32" s="864">
        <v>1183662</v>
      </c>
      <c r="D32" s="864">
        <v>142039.44</v>
      </c>
      <c r="E32" s="874">
        <v>0.12</v>
      </c>
      <c r="F32" s="864">
        <v>1775493</v>
      </c>
      <c r="G32" s="875">
        <v>1.5</v>
      </c>
      <c r="H32" s="744"/>
      <c r="I32" s="744"/>
      <c r="K32" s="744"/>
      <c r="L32" s="744"/>
      <c r="M32" s="744"/>
      <c r="N32" s="744"/>
      <c r="O32" s="744"/>
      <c r="P32" s="744"/>
      <c r="Q32" s="744"/>
    </row>
    <row r="33" spans="2:17" s="748" customFormat="1">
      <c r="B33" s="753" t="s">
        <v>761</v>
      </c>
      <c r="C33" s="864">
        <v>505229</v>
      </c>
      <c r="D33" s="864">
        <v>505229</v>
      </c>
      <c r="E33" s="874">
        <v>1</v>
      </c>
      <c r="F33" s="864"/>
      <c r="G33" s="875"/>
      <c r="H33" s="744"/>
      <c r="I33" s="744"/>
      <c r="K33" s="744"/>
      <c r="L33" s="744"/>
      <c r="M33" s="744"/>
      <c r="N33" s="744"/>
      <c r="O33" s="744"/>
      <c r="P33" s="744"/>
      <c r="Q33" s="744"/>
    </row>
    <row r="34" spans="2:17" s="748" customFormat="1">
      <c r="B34" s="753" t="s">
        <v>1337</v>
      </c>
      <c r="C34" s="864">
        <v>410698</v>
      </c>
      <c r="D34" s="864">
        <v>36962.82</v>
      </c>
      <c r="E34" s="874">
        <v>0.09</v>
      </c>
      <c r="F34" s="864">
        <v>205349</v>
      </c>
      <c r="G34" s="875">
        <v>0.5</v>
      </c>
      <c r="H34" s="744"/>
      <c r="I34" s="744"/>
      <c r="K34" s="744"/>
      <c r="L34" s="744"/>
      <c r="M34" s="744"/>
      <c r="N34" s="744"/>
      <c r="O34" s="744"/>
      <c r="P34" s="744"/>
      <c r="Q34" s="744"/>
    </row>
    <row r="35" spans="2:17" s="748" customFormat="1">
      <c r="B35" s="753" t="s">
        <v>776</v>
      </c>
      <c r="C35" s="864">
        <v>104822</v>
      </c>
      <c r="D35" s="864">
        <v>157233</v>
      </c>
      <c r="E35" s="874">
        <v>1.5</v>
      </c>
      <c r="F35" s="864">
        <v>235849.5</v>
      </c>
      <c r="G35" s="875">
        <v>2.25</v>
      </c>
      <c r="H35" s="744"/>
      <c r="I35" s="744"/>
      <c r="K35" s="744"/>
      <c r="L35" s="744"/>
      <c r="M35" s="744"/>
      <c r="N35" s="744"/>
      <c r="O35" s="744"/>
      <c r="P35" s="744"/>
      <c r="Q35" s="744"/>
    </row>
    <row r="36" spans="2:17" s="748" customFormat="1">
      <c r="B36" s="753" t="s">
        <v>784</v>
      </c>
      <c r="C36" s="864">
        <v>2180567</v>
      </c>
      <c r="D36" s="864">
        <v>1308340.2</v>
      </c>
      <c r="E36" s="874">
        <v>0.6</v>
      </c>
      <c r="F36" s="864">
        <v>3270850.5</v>
      </c>
      <c r="G36" s="875">
        <v>1.5</v>
      </c>
      <c r="H36" s="744"/>
      <c r="I36" s="744"/>
      <c r="K36" s="744"/>
      <c r="L36" s="744"/>
      <c r="M36" s="744"/>
      <c r="N36" s="744"/>
      <c r="O36" s="744"/>
      <c r="P36" s="744"/>
      <c r="Q36" s="744"/>
    </row>
    <row r="37" spans="2:17" s="748" customFormat="1">
      <c r="B37" s="753" t="s">
        <v>785</v>
      </c>
      <c r="C37" s="864">
        <v>2558539</v>
      </c>
      <c r="D37" s="864">
        <v>1023415.6000000001</v>
      </c>
      <c r="E37" s="874">
        <v>0.4</v>
      </c>
      <c r="F37" s="864">
        <v>5117078</v>
      </c>
      <c r="G37" s="875">
        <v>2</v>
      </c>
      <c r="H37" s="744"/>
      <c r="I37" s="744"/>
      <c r="K37" s="744"/>
      <c r="L37" s="744"/>
      <c r="M37" s="744"/>
      <c r="N37" s="744"/>
      <c r="O37" s="744"/>
      <c r="P37" s="744"/>
      <c r="Q37" s="744"/>
    </row>
    <row r="38" spans="2:17" s="748" customFormat="1">
      <c r="B38" s="753" t="s">
        <v>1338</v>
      </c>
      <c r="C38" s="864">
        <v>803286</v>
      </c>
      <c r="D38" s="864">
        <v>160657.20000000001</v>
      </c>
      <c r="E38" s="874">
        <v>0.2</v>
      </c>
      <c r="F38" s="864">
        <v>803286</v>
      </c>
      <c r="G38" s="875">
        <v>1</v>
      </c>
      <c r="H38" s="744"/>
      <c r="I38" s="744"/>
      <c r="K38" s="744"/>
      <c r="L38" s="744"/>
      <c r="M38" s="744"/>
      <c r="N38" s="744"/>
      <c r="O38" s="744"/>
      <c r="P38" s="744"/>
      <c r="Q38" s="744"/>
    </row>
    <row r="39" spans="2:17" s="748" customFormat="1">
      <c r="B39" s="753" t="s">
        <v>1339</v>
      </c>
      <c r="C39" s="864">
        <v>6919073</v>
      </c>
      <c r="D39" s="864">
        <v>691907.3</v>
      </c>
      <c r="E39" s="874">
        <v>0.1</v>
      </c>
      <c r="F39" s="864">
        <v>3459536.5</v>
      </c>
      <c r="G39" s="875">
        <v>0.5</v>
      </c>
      <c r="H39" s="744"/>
      <c r="I39" s="744"/>
      <c r="K39" s="744"/>
      <c r="L39" s="744"/>
      <c r="M39" s="744"/>
      <c r="N39" s="744"/>
      <c r="O39" s="744"/>
      <c r="P39" s="744"/>
      <c r="Q39" s="744"/>
    </row>
    <row r="40" spans="2:17" s="748" customFormat="1">
      <c r="B40" s="753" t="s">
        <v>662</v>
      </c>
      <c r="C40" s="864">
        <v>252809</v>
      </c>
      <c r="D40" s="864"/>
      <c r="E40" s="874"/>
      <c r="F40" s="864"/>
      <c r="G40" s="875"/>
      <c r="H40" s="744"/>
      <c r="I40" s="744"/>
      <c r="J40" s="791"/>
      <c r="K40" s="744"/>
      <c r="L40" s="744"/>
      <c r="M40" s="744"/>
      <c r="N40" s="744"/>
      <c r="O40" s="744"/>
      <c r="P40" s="744"/>
      <c r="Q40" s="744"/>
    </row>
    <row r="41" spans="2:17" s="748" customFormat="1">
      <c r="B41" s="84" t="s">
        <v>48</v>
      </c>
      <c r="C41" s="85">
        <v>15375943</v>
      </c>
      <c r="D41" s="85">
        <v>4396825.2600000007</v>
      </c>
      <c r="E41" s="88">
        <v>0.29094054155205651</v>
      </c>
      <c r="F41" s="85">
        <v>17819581.75</v>
      </c>
      <c r="G41" s="86">
        <v>1.2199156903460917</v>
      </c>
      <c r="H41" s="744"/>
      <c r="I41" s="744"/>
      <c r="J41" s="744"/>
      <c r="K41" s="744"/>
      <c r="L41" s="744"/>
      <c r="M41" s="744"/>
      <c r="N41" s="744"/>
      <c r="O41" s="744"/>
      <c r="P41" s="744"/>
      <c r="Q41" s="744"/>
    </row>
    <row r="42" spans="2:17" s="748" customFormat="1">
      <c r="B42" s="753"/>
      <c r="C42" s="864"/>
      <c r="D42" s="864"/>
      <c r="E42" s="864"/>
      <c r="F42" s="864"/>
      <c r="G42" s="865"/>
      <c r="H42" s="758"/>
      <c r="I42" s="744"/>
      <c r="J42" s="758"/>
      <c r="K42" s="744"/>
      <c r="L42" s="758"/>
      <c r="M42" s="744"/>
      <c r="N42" s="758"/>
      <c r="O42" s="744"/>
      <c r="P42" s="758"/>
      <c r="Q42" s="744"/>
    </row>
    <row r="43" spans="2:17" s="748" customFormat="1" ht="13.5" thickBot="1">
      <c r="B43" s="238" t="s">
        <v>629</v>
      </c>
      <c r="C43" s="283">
        <v>24203084</v>
      </c>
      <c r="D43" s="283">
        <v>46276890.259999998</v>
      </c>
      <c r="E43" s="283"/>
      <c r="F43" s="283">
        <v>84250720.25</v>
      </c>
      <c r="G43" s="284"/>
      <c r="H43" s="744"/>
      <c r="I43" s="744"/>
      <c r="J43" s="744"/>
      <c r="K43" s="744"/>
      <c r="L43" s="744"/>
      <c r="M43" s="744"/>
      <c r="N43" s="744"/>
      <c r="O43" s="744"/>
      <c r="P43" s="744"/>
      <c r="Q43" s="744"/>
    </row>
    <row r="44" spans="2:17" s="748" customFormat="1" ht="12.75" customHeight="1">
      <c r="B44" s="103"/>
      <c r="C44" s="876"/>
      <c r="D44" s="876"/>
      <c r="E44" s="876"/>
      <c r="F44" s="876"/>
      <c r="G44" s="876"/>
    </row>
    <row r="46" spans="2:17">
      <c r="B46" s="1122"/>
      <c r="C46" s="1122"/>
      <c r="D46" s="1122"/>
      <c r="E46" s="1122"/>
    </row>
  </sheetData>
  <mergeCells count="10">
    <mergeCell ref="B46:E46"/>
    <mergeCell ref="B1:G1"/>
    <mergeCell ref="B3:G3"/>
    <mergeCell ref="B4:G4"/>
    <mergeCell ref="B6:B7"/>
    <mergeCell ref="C6:C7"/>
    <mergeCell ref="D6:D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66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8"/>
  <sheetViews>
    <sheetView view="pageBreakPreview" topLeftCell="A10" zoomScale="75" zoomScaleNormal="75" workbookViewId="0">
      <selection activeCell="F21" sqref="F21"/>
    </sheetView>
  </sheetViews>
  <sheetFormatPr baseColWidth="10" defaultRowHeight="12.75"/>
  <cols>
    <col min="1" max="1" width="32.28515625" style="637" customWidth="1"/>
    <col min="2" max="6" width="21.28515625" style="637" customWidth="1"/>
    <col min="7" max="7" width="7" style="637" customWidth="1"/>
    <col min="8" max="16384" width="11.42578125" style="637"/>
  </cols>
  <sheetData>
    <row r="1" spans="1:11" ht="18">
      <c r="A1" s="1028" t="s">
        <v>512</v>
      </c>
      <c r="B1" s="1028"/>
      <c r="C1" s="1028"/>
      <c r="D1" s="1028"/>
      <c r="E1" s="1028"/>
      <c r="F1" s="1028"/>
    </row>
    <row r="2" spans="1:11">
      <c r="A2" s="639"/>
      <c r="B2" s="639"/>
      <c r="C2" s="639"/>
      <c r="D2" s="639"/>
      <c r="E2" s="639"/>
      <c r="F2" s="639"/>
    </row>
    <row r="3" spans="1:11" ht="26.25" customHeight="1">
      <c r="A3" s="1029" t="s">
        <v>1210</v>
      </c>
      <c r="B3" s="1029"/>
      <c r="C3" s="1029"/>
      <c r="D3" s="1029"/>
      <c r="E3" s="1029"/>
      <c r="F3" s="1029"/>
    </row>
    <row r="4" spans="1:11" ht="13.5" thickBot="1">
      <c r="A4" s="644"/>
      <c r="B4" s="644"/>
      <c r="C4" s="644"/>
      <c r="D4" s="644"/>
      <c r="E4" s="644"/>
      <c r="F4" s="644"/>
    </row>
    <row r="5" spans="1:11" ht="63.75" customHeight="1" thickBot="1">
      <c r="A5" s="19" t="s">
        <v>399</v>
      </c>
      <c r="B5" s="20" t="s">
        <v>780</v>
      </c>
      <c r="C5" s="20" t="s">
        <v>505</v>
      </c>
      <c r="D5" s="20" t="s">
        <v>951</v>
      </c>
      <c r="E5" s="20" t="s">
        <v>506</v>
      </c>
      <c r="F5" s="21" t="s">
        <v>507</v>
      </c>
      <c r="G5" s="6"/>
      <c r="J5" s="6"/>
      <c r="K5" s="6"/>
    </row>
    <row r="6" spans="1:11" ht="21.75" customHeight="1">
      <c r="A6" s="659" t="s">
        <v>513</v>
      </c>
      <c r="B6" s="306">
        <v>127851.75</v>
      </c>
      <c r="C6" s="306">
        <v>203041.4</v>
      </c>
      <c r="D6" s="648">
        <v>1091591.31</v>
      </c>
      <c r="E6" s="277">
        <v>236.91</v>
      </c>
      <c r="F6" s="648">
        <f>+E6+D6+C6+B6</f>
        <v>1422721.3699999999</v>
      </c>
      <c r="G6" s="6"/>
      <c r="J6" s="6"/>
      <c r="K6" s="6"/>
    </row>
    <row r="7" spans="1:11">
      <c r="A7" s="660" t="s">
        <v>514</v>
      </c>
      <c r="B7" s="307">
        <v>10620</v>
      </c>
      <c r="C7" s="307">
        <v>300726</v>
      </c>
      <c r="D7" s="648">
        <v>718975</v>
      </c>
      <c r="E7" s="278"/>
      <c r="F7" s="648">
        <f t="shared" ref="F7:F22" si="0">+E7+D7+C7+B7</f>
        <v>1030321</v>
      </c>
      <c r="G7" s="6"/>
      <c r="J7" s="6"/>
      <c r="K7" s="6"/>
    </row>
    <row r="8" spans="1:11">
      <c r="A8" s="660" t="s">
        <v>515</v>
      </c>
      <c r="B8" s="307">
        <v>13206</v>
      </c>
      <c r="C8" s="307">
        <v>29115</v>
      </c>
      <c r="D8" s="648">
        <v>387220</v>
      </c>
      <c r="E8" s="269">
        <v>13.14</v>
      </c>
      <c r="F8" s="648">
        <f t="shared" si="0"/>
        <v>429554.14</v>
      </c>
      <c r="J8" s="6"/>
      <c r="K8" s="6"/>
    </row>
    <row r="9" spans="1:11">
      <c r="A9" s="660" t="s">
        <v>516</v>
      </c>
      <c r="B9" s="307"/>
      <c r="C9" s="307">
        <v>19587.019344615957</v>
      </c>
      <c r="D9" s="648">
        <v>30581.058230178987</v>
      </c>
      <c r="E9" s="269">
        <v>102958.44487465578</v>
      </c>
      <c r="F9" s="648">
        <f t="shared" si="0"/>
        <v>153126.52244945071</v>
      </c>
      <c r="G9" s="100"/>
      <c r="J9" s="6"/>
      <c r="K9" s="6"/>
    </row>
    <row r="10" spans="1:11">
      <c r="A10" s="660" t="s">
        <v>781</v>
      </c>
      <c r="B10" s="307">
        <v>39109</v>
      </c>
      <c r="C10" s="307">
        <v>61810</v>
      </c>
      <c r="D10" s="648">
        <v>724263</v>
      </c>
      <c r="E10" s="269"/>
      <c r="F10" s="648">
        <f t="shared" si="0"/>
        <v>825182</v>
      </c>
      <c r="G10" s="100"/>
      <c r="J10" s="6"/>
      <c r="K10" s="6"/>
    </row>
    <row r="11" spans="1:11">
      <c r="A11" s="660" t="s">
        <v>518</v>
      </c>
      <c r="B11" s="307">
        <v>21628</v>
      </c>
      <c r="C11" s="307">
        <v>526711</v>
      </c>
      <c r="D11" s="648">
        <v>1277074</v>
      </c>
      <c r="E11" s="269"/>
      <c r="F11" s="648">
        <f t="shared" si="0"/>
        <v>1825413</v>
      </c>
      <c r="G11" s="100"/>
      <c r="J11" s="6"/>
      <c r="K11" s="6"/>
    </row>
    <row r="12" spans="1:11">
      <c r="A12" s="660" t="s">
        <v>519</v>
      </c>
      <c r="B12" s="307">
        <v>26594</v>
      </c>
      <c r="C12" s="307">
        <v>120227</v>
      </c>
      <c r="D12" s="648">
        <v>157449</v>
      </c>
      <c r="E12" s="269"/>
      <c r="F12" s="648">
        <f t="shared" si="0"/>
        <v>304270</v>
      </c>
      <c r="G12" s="99"/>
      <c r="J12" s="6"/>
      <c r="K12" s="6"/>
    </row>
    <row r="13" spans="1:11">
      <c r="A13" s="660" t="s">
        <v>530</v>
      </c>
      <c r="B13" s="307">
        <v>22198.403396244437</v>
      </c>
      <c r="C13" s="307">
        <v>23468.272785237361</v>
      </c>
      <c r="D13" s="648">
        <v>125795.89511159887</v>
      </c>
      <c r="E13" s="269"/>
      <c r="F13" s="648">
        <f t="shared" si="0"/>
        <v>171462.57129308069</v>
      </c>
      <c r="G13" s="99"/>
      <c r="J13" s="6"/>
      <c r="K13" s="6"/>
    </row>
    <row r="14" spans="1:11">
      <c r="A14" s="660" t="s">
        <v>532</v>
      </c>
      <c r="B14" s="307">
        <v>10163.23</v>
      </c>
      <c r="C14" s="307">
        <v>104214.75</v>
      </c>
      <c r="D14" s="648">
        <v>42899.360000000001</v>
      </c>
      <c r="E14" s="269"/>
      <c r="F14" s="648">
        <f t="shared" si="0"/>
        <v>157277.34</v>
      </c>
      <c r="G14" s="99"/>
    </row>
    <row r="15" spans="1:11">
      <c r="A15" s="660" t="s">
        <v>529</v>
      </c>
      <c r="B15" s="307">
        <v>31770</v>
      </c>
      <c r="C15" s="307">
        <v>121831</v>
      </c>
      <c r="D15" s="648">
        <v>347280</v>
      </c>
      <c r="E15" s="269"/>
      <c r="F15" s="648">
        <f t="shared" si="0"/>
        <v>500881</v>
      </c>
      <c r="G15" s="99"/>
    </row>
    <row r="16" spans="1:11">
      <c r="A16" s="660" t="s">
        <v>521</v>
      </c>
      <c r="B16" s="307">
        <v>3129</v>
      </c>
      <c r="C16" s="307">
        <v>29426</v>
      </c>
      <c r="D16" s="648">
        <v>773428</v>
      </c>
      <c r="E16" s="269"/>
      <c r="F16" s="648">
        <f t="shared" si="0"/>
        <v>805983</v>
      </c>
      <c r="G16" s="99"/>
    </row>
    <row r="17" spans="1:7">
      <c r="A17" s="660" t="s">
        <v>522</v>
      </c>
      <c r="B17" s="307">
        <v>4691.5600000000004</v>
      </c>
      <c r="C17" s="307">
        <v>11653.81</v>
      </c>
      <c r="D17" s="648">
        <v>290184.46000000002</v>
      </c>
      <c r="E17" s="269">
        <v>308200.93</v>
      </c>
      <c r="F17" s="648">
        <f t="shared" si="0"/>
        <v>614730.76000000013</v>
      </c>
      <c r="G17" s="99"/>
    </row>
    <row r="18" spans="1:7">
      <c r="A18" s="660" t="s">
        <v>533</v>
      </c>
      <c r="B18" s="307">
        <v>4806.5887229563514</v>
      </c>
      <c r="C18" s="307">
        <v>1406.3118846172872</v>
      </c>
      <c r="D18" s="648">
        <v>28861.343031739721</v>
      </c>
      <c r="E18" s="269"/>
      <c r="F18" s="648">
        <f t="shared" si="0"/>
        <v>35074.243639313361</v>
      </c>
      <c r="G18" s="100"/>
    </row>
    <row r="19" spans="1:7">
      <c r="A19" s="660" t="s">
        <v>523</v>
      </c>
      <c r="B19" s="307">
        <v>4749.7923829588462</v>
      </c>
      <c r="C19" s="307">
        <v>59068.523282715869</v>
      </c>
      <c r="D19" s="648">
        <v>70307.932816176253</v>
      </c>
      <c r="E19" s="269"/>
      <c r="F19" s="648">
        <f t="shared" si="0"/>
        <v>134126.24848185095</v>
      </c>
      <c r="G19" s="99"/>
    </row>
    <row r="20" spans="1:7">
      <c r="A20" s="660" t="s">
        <v>525</v>
      </c>
      <c r="B20" s="307">
        <v>2193</v>
      </c>
      <c r="C20" s="307">
        <v>52432</v>
      </c>
      <c r="D20" s="648">
        <v>49819.87</v>
      </c>
      <c r="E20" s="278"/>
      <c r="F20" s="648">
        <f t="shared" si="0"/>
        <v>104444.87</v>
      </c>
      <c r="G20" s="99"/>
    </row>
    <row r="21" spans="1:7">
      <c r="A21" s="660" t="s">
        <v>527</v>
      </c>
      <c r="B21" s="307">
        <v>3314.8488635082031</v>
      </c>
      <c r="C21" s="307">
        <v>165915.05073575259</v>
      </c>
      <c r="D21" s="648">
        <v>146745.71095137112</v>
      </c>
      <c r="E21" s="269">
        <v>873.33322796047992</v>
      </c>
      <c r="F21" s="648">
        <f t="shared" si="0"/>
        <v>316848.94377859239</v>
      </c>
      <c r="G21" s="99"/>
    </row>
    <row r="22" spans="1:7">
      <c r="A22" s="660" t="s">
        <v>531</v>
      </c>
      <c r="B22" s="307">
        <v>5351.8747904551174</v>
      </c>
      <c r="C22" s="307">
        <v>25671.314466510074</v>
      </c>
      <c r="D22" s="648">
        <v>172050.70211000639</v>
      </c>
      <c r="E22" s="269"/>
      <c r="F22" s="648">
        <f t="shared" si="0"/>
        <v>203073.8913669716</v>
      </c>
      <c r="G22" s="99"/>
    </row>
    <row r="23" spans="1:7">
      <c r="A23" s="660"/>
      <c r="B23" s="17"/>
      <c r="C23" s="17"/>
      <c r="D23" s="17"/>
      <c r="E23" s="17"/>
      <c r="F23" s="542"/>
      <c r="G23" s="6"/>
    </row>
    <row r="24" spans="1:7" ht="13.5" thickBot="1">
      <c r="A24" s="661" t="s">
        <v>508</v>
      </c>
      <c r="B24" s="265">
        <f>+SUM(B6:B22)</f>
        <v>331377.04815612297</v>
      </c>
      <c r="C24" s="265">
        <f>+SUM(C6:C22)</f>
        <v>1856304.452499449</v>
      </c>
      <c r="D24" s="265">
        <f>+SUM(D6:D22)</f>
        <v>6434526.6422510725</v>
      </c>
      <c r="E24" s="265">
        <f>+SUM(E6:E22)</f>
        <v>412282.75810261624</v>
      </c>
      <c r="F24" s="267">
        <f>+SUM(F6:F22)</f>
        <v>9034490.9010092579</v>
      </c>
      <c r="G24" s="6"/>
    </row>
    <row r="25" spans="1:7" ht="27" customHeight="1">
      <c r="A25" s="543" t="s">
        <v>510</v>
      </c>
      <c r="B25" s="545"/>
      <c r="C25" s="545"/>
      <c r="D25" s="545"/>
      <c r="E25" s="545"/>
      <c r="F25" s="545"/>
      <c r="G25" s="6"/>
    </row>
    <row r="26" spans="1:7">
      <c r="A26" s="658" t="s">
        <v>1221</v>
      </c>
      <c r="B26" s="658"/>
      <c r="C26" s="4"/>
      <c r="D26" s="4"/>
      <c r="E26" s="4"/>
      <c r="F26" s="5"/>
      <c r="G26" s="6"/>
    </row>
    <row r="27" spans="1:7">
      <c r="A27" s="657" t="s">
        <v>1222</v>
      </c>
      <c r="B27" s="658"/>
      <c r="C27" s="4"/>
      <c r="D27" s="4"/>
      <c r="E27" s="4"/>
      <c r="F27" s="5"/>
      <c r="G27" s="6"/>
    </row>
    <row r="28" spans="1:7">
      <c r="A28" s="1040" t="s">
        <v>782</v>
      </c>
      <c r="B28" s="1040"/>
      <c r="C28" s="646"/>
      <c r="D28" s="646"/>
      <c r="E28" s="646"/>
      <c r="F28" s="2"/>
    </row>
    <row r="29" spans="1:7">
      <c r="A29" s="639"/>
      <c r="B29" s="647"/>
      <c r="C29" s="647"/>
      <c r="D29" s="647"/>
      <c r="E29" s="647"/>
      <c r="F29" s="639"/>
    </row>
    <row r="30" spans="1:7">
      <c r="A30" s="639"/>
      <c r="B30" s="639"/>
      <c r="C30" s="647"/>
      <c r="D30" s="639"/>
      <c r="E30" s="639"/>
      <c r="F30" s="639"/>
    </row>
    <row r="31" spans="1:7">
      <c r="A31" s="639"/>
      <c r="B31" s="639"/>
      <c r="C31" s="639"/>
      <c r="D31" s="639"/>
      <c r="E31" s="639"/>
      <c r="F31" s="639"/>
    </row>
    <row r="32" spans="1:7">
      <c r="A32" s="639"/>
      <c r="B32" s="639"/>
      <c r="C32" s="639"/>
      <c r="D32" s="639"/>
      <c r="E32" s="639"/>
      <c r="F32" s="639"/>
    </row>
    <row r="33" spans="1:6">
      <c r="A33" s="639"/>
      <c r="B33" s="639"/>
      <c r="C33" s="639"/>
      <c r="D33" s="639"/>
      <c r="E33" s="639"/>
      <c r="F33" s="639"/>
    </row>
    <row r="34" spans="1:6">
      <c r="A34" s="639"/>
      <c r="B34" s="639"/>
      <c r="C34" s="639"/>
      <c r="D34" s="639"/>
      <c r="E34" s="639"/>
      <c r="F34" s="639"/>
    </row>
    <row r="35" spans="1:6">
      <c r="A35" s="639"/>
      <c r="B35" s="639"/>
      <c r="C35" s="639"/>
      <c r="D35" s="639"/>
      <c r="E35" s="639"/>
      <c r="F35" s="639"/>
    </row>
    <row r="36" spans="1:6">
      <c r="A36" s="639"/>
      <c r="B36" s="639"/>
      <c r="C36" s="639"/>
      <c r="D36" s="639"/>
      <c r="E36" s="639"/>
      <c r="F36" s="639"/>
    </row>
    <row r="37" spans="1:6">
      <c r="A37" s="639"/>
      <c r="B37" s="639"/>
      <c r="C37" s="639"/>
      <c r="D37" s="639"/>
      <c r="E37" s="639"/>
      <c r="F37" s="639"/>
    </row>
    <row r="38" spans="1:6">
      <c r="A38" s="639"/>
      <c r="B38" s="639"/>
      <c r="C38" s="639"/>
      <c r="D38" s="639"/>
      <c r="E38" s="639"/>
      <c r="F38" s="639"/>
    </row>
    <row r="39" spans="1:6">
      <c r="A39" s="639"/>
      <c r="B39" s="639"/>
      <c r="C39" s="639"/>
      <c r="D39" s="639"/>
      <c r="E39" s="639"/>
      <c r="F39" s="639"/>
    </row>
    <row r="40" spans="1:6">
      <c r="A40" s="639"/>
      <c r="B40" s="639"/>
      <c r="C40" s="639"/>
      <c r="D40" s="639"/>
      <c r="E40" s="639"/>
      <c r="F40" s="639"/>
    </row>
    <row r="41" spans="1:6">
      <c r="A41" s="639"/>
      <c r="B41" s="639"/>
      <c r="C41" s="639"/>
      <c r="D41" s="639"/>
      <c r="E41" s="639"/>
      <c r="F41" s="639"/>
    </row>
    <row r="42" spans="1:6">
      <c r="A42" s="639"/>
      <c r="B42" s="639"/>
      <c r="C42" s="639"/>
      <c r="D42" s="639"/>
      <c r="E42" s="639"/>
      <c r="F42" s="639"/>
    </row>
    <row r="43" spans="1:6">
      <c r="A43" s="639"/>
      <c r="B43" s="639"/>
      <c r="C43" s="639"/>
      <c r="D43" s="639"/>
      <c r="E43" s="639"/>
      <c r="F43" s="639"/>
    </row>
    <row r="44" spans="1:6">
      <c r="A44" s="639"/>
      <c r="B44" s="639"/>
      <c r="C44" s="639"/>
      <c r="D44" s="639"/>
      <c r="E44" s="639"/>
      <c r="F44" s="639"/>
    </row>
    <row r="45" spans="1:6">
      <c r="A45" s="639"/>
      <c r="B45" s="639"/>
      <c r="C45" s="639"/>
      <c r="D45" s="639"/>
      <c r="E45" s="639"/>
      <c r="F45" s="639"/>
    </row>
    <row r="46" spans="1:6">
      <c r="A46" s="639"/>
      <c r="B46" s="639"/>
      <c r="C46" s="639"/>
      <c r="D46" s="639"/>
      <c r="E46" s="639"/>
      <c r="F46" s="639"/>
    </row>
    <row r="47" spans="1:6">
      <c r="A47" s="639"/>
      <c r="B47" s="639"/>
      <c r="C47" s="639"/>
      <c r="D47" s="639"/>
      <c r="E47" s="639"/>
      <c r="F47" s="639"/>
    </row>
    <row r="48" spans="1:6">
      <c r="A48" s="639"/>
      <c r="B48" s="639"/>
      <c r="C48" s="639"/>
      <c r="D48" s="639"/>
      <c r="E48" s="639"/>
      <c r="F48" s="639"/>
    </row>
  </sheetData>
  <mergeCells count="3">
    <mergeCell ref="A1:F1"/>
    <mergeCell ref="A3:F3"/>
    <mergeCell ref="A28:B28"/>
  </mergeCells>
  <printOptions horizontalCentered="1"/>
  <pageMargins left="0.78740157480314965" right="0.78740157480314965" top="0.59055118110236227" bottom="0.98425196850393704" header="0" footer="0"/>
  <pageSetup paperSize="9" scale="59" orientation="portrait" horizontalDpi="300" verticalDpi="300" r:id="rId1"/>
  <headerFooter alignWithMargins="0"/>
  <colBreaks count="1" manualBreakCount="1">
    <brk id="6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D37"/>
  <sheetViews>
    <sheetView view="pageBreakPreview" zoomScaleNormal="75" zoomScaleSheetLayoutView="100" workbookViewId="0">
      <selection activeCell="E26" sqref="E26"/>
    </sheetView>
  </sheetViews>
  <sheetFormatPr baseColWidth="10" defaultRowHeight="12.75"/>
  <cols>
    <col min="1" max="1" width="28" style="664" bestFit="1" customWidth="1"/>
    <col min="2" max="2" width="34.85546875" style="664" bestFit="1" customWidth="1"/>
    <col min="3" max="3" width="29.28515625" style="664" customWidth="1"/>
    <col min="4" max="4" width="16.5703125" style="664" customWidth="1"/>
    <col min="5" max="16384" width="11.42578125" style="664"/>
  </cols>
  <sheetData>
    <row r="1" spans="1:4" ht="18">
      <c r="A1" s="1065" t="s">
        <v>770</v>
      </c>
      <c r="B1" s="1065"/>
      <c r="C1" s="1065"/>
      <c r="D1" s="1065"/>
    </row>
    <row r="3" spans="1:4" ht="21.75" customHeight="1">
      <c r="A3" s="1124" t="s">
        <v>1340</v>
      </c>
      <c r="B3" s="1124"/>
      <c r="C3" s="1124"/>
      <c r="D3" s="1124"/>
    </row>
    <row r="4" spans="1:4" ht="13.5" thickBot="1">
      <c r="A4" s="89"/>
      <c r="B4" s="89"/>
      <c r="C4" s="89"/>
      <c r="D4" s="89"/>
    </row>
    <row r="5" spans="1:4" ht="28.5" customHeight="1">
      <c r="A5" s="1125" t="s">
        <v>673</v>
      </c>
      <c r="B5" s="734" t="s">
        <v>306</v>
      </c>
      <c r="C5" s="734" t="s">
        <v>308</v>
      </c>
      <c r="D5" s="1127" t="s">
        <v>771</v>
      </c>
    </row>
    <row r="6" spans="1:4" ht="25.5" customHeight="1" thickBot="1">
      <c r="A6" s="1126"/>
      <c r="B6" s="90" t="s">
        <v>305</v>
      </c>
      <c r="C6" s="90" t="s">
        <v>772</v>
      </c>
      <c r="D6" s="1128"/>
    </row>
    <row r="7" spans="1:4" ht="13.5" customHeight="1">
      <c r="A7" s="91" t="s">
        <v>773</v>
      </c>
      <c r="B7" s="654">
        <v>90</v>
      </c>
      <c r="C7" s="654">
        <v>808</v>
      </c>
      <c r="D7" s="377">
        <v>898</v>
      </c>
    </row>
    <row r="8" spans="1:4">
      <c r="A8" s="92" t="s">
        <v>778</v>
      </c>
      <c r="B8" s="978"/>
      <c r="C8" s="978">
        <v>129</v>
      </c>
      <c r="D8" s="295">
        <v>129</v>
      </c>
    </row>
    <row r="9" spans="1:4">
      <c r="A9" s="92" t="s">
        <v>777</v>
      </c>
      <c r="B9" s="978"/>
      <c r="C9" s="978">
        <v>65</v>
      </c>
      <c r="D9" s="295">
        <v>65</v>
      </c>
    </row>
    <row r="10" spans="1:4">
      <c r="A10" s="92" t="s">
        <v>790</v>
      </c>
      <c r="B10" s="978">
        <v>28</v>
      </c>
      <c r="C10" s="978">
        <v>726</v>
      </c>
      <c r="D10" s="295">
        <v>754</v>
      </c>
    </row>
    <row r="11" spans="1:4">
      <c r="A11" s="92" t="s">
        <v>775</v>
      </c>
      <c r="B11" s="978">
        <v>13181</v>
      </c>
      <c r="C11" s="978">
        <v>168995</v>
      </c>
      <c r="D11" s="295">
        <v>182176</v>
      </c>
    </row>
    <row r="12" spans="1:4">
      <c r="A12" s="92" t="s">
        <v>779</v>
      </c>
      <c r="B12" s="978"/>
      <c r="C12" s="978">
        <v>423</v>
      </c>
      <c r="D12" s="295">
        <v>423</v>
      </c>
    </row>
    <row r="13" spans="1:4">
      <c r="A13" s="92" t="s">
        <v>309</v>
      </c>
      <c r="B13" s="978"/>
      <c r="C13" s="978">
        <v>9053</v>
      </c>
      <c r="D13" s="295">
        <v>9053</v>
      </c>
    </row>
    <row r="14" spans="1:4">
      <c r="A14" s="92" t="s">
        <v>774</v>
      </c>
      <c r="B14" s="978">
        <v>4421</v>
      </c>
      <c r="C14" s="978">
        <v>38040</v>
      </c>
      <c r="D14" s="295">
        <v>42461</v>
      </c>
    </row>
    <row r="15" spans="1:4">
      <c r="A15" s="92" t="s">
        <v>776</v>
      </c>
      <c r="B15" s="978">
        <v>20731</v>
      </c>
      <c r="C15" s="978">
        <v>61641</v>
      </c>
      <c r="D15" s="295">
        <v>82372</v>
      </c>
    </row>
    <row r="16" spans="1:4">
      <c r="A16" s="92" t="s">
        <v>784</v>
      </c>
      <c r="B16" s="978"/>
      <c r="C16" s="978">
        <v>25879</v>
      </c>
      <c r="D16" s="295">
        <v>25879</v>
      </c>
    </row>
    <row r="17" spans="1:4">
      <c r="A17" s="92" t="s">
        <v>785</v>
      </c>
      <c r="B17" s="978">
        <v>103722</v>
      </c>
      <c r="C17" s="978">
        <v>1248336</v>
      </c>
      <c r="D17" s="295">
        <v>1352058</v>
      </c>
    </row>
    <row r="18" spans="1:4" ht="13.5" customHeight="1">
      <c r="A18" s="286" t="s">
        <v>786</v>
      </c>
      <c r="B18" s="979">
        <f>SUM(B7:B17)</f>
        <v>142173</v>
      </c>
      <c r="C18" s="979">
        <f>SUM(C7:C17)</f>
        <v>1554095</v>
      </c>
      <c r="D18" s="980">
        <f>SUM(D7:D17)</f>
        <v>1696268</v>
      </c>
    </row>
    <row r="19" spans="1:4">
      <c r="A19" s="92"/>
      <c r="B19" s="882"/>
      <c r="C19" s="882"/>
      <c r="D19" s="883"/>
    </row>
    <row r="20" spans="1:4">
      <c r="A20" s="877" t="s">
        <v>1341</v>
      </c>
      <c r="B20" s="882">
        <v>96885.59</v>
      </c>
      <c r="C20" s="882"/>
      <c r="D20" s="883">
        <v>96885.59</v>
      </c>
    </row>
    <row r="21" spans="1:4">
      <c r="A21" s="92" t="s">
        <v>1203</v>
      </c>
      <c r="B21" s="978">
        <v>4576</v>
      </c>
      <c r="C21" s="978"/>
      <c r="D21" s="295">
        <v>4576</v>
      </c>
    </row>
    <row r="22" spans="1:4">
      <c r="A22" s="92" t="s">
        <v>310</v>
      </c>
      <c r="B22" s="978">
        <v>47988</v>
      </c>
      <c r="C22" s="978"/>
      <c r="D22" s="295">
        <v>47988</v>
      </c>
    </row>
    <row r="23" spans="1:4">
      <c r="A23" s="92" t="s">
        <v>1342</v>
      </c>
      <c r="B23" s="978"/>
      <c r="C23" s="978">
        <v>200</v>
      </c>
      <c r="D23" s="295">
        <v>200</v>
      </c>
    </row>
    <row r="24" spans="1:4">
      <c r="A24" s="92" t="s">
        <v>1343</v>
      </c>
      <c r="B24" s="978">
        <v>251216</v>
      </c>
      <c r="C24" s="978"/>
      <c r="D24" s="295">
        <v>251216</v>
      </c>
    </row>
    <row r="25" spans="1:4">
      <c r="A25" s="92" t="s">
        <v>1344</v>
      </c>
      <c r="B25" s="882">
        <v>267880</v>
      </c>
      <c r="C25" s="882"/>
      <c r="D25" s="883">
        <v>267880</v>
      </c>
    </row>
    <row r="26" spans="1:4">
      <c r="A26" s="92" t="s">
        <v>793</v>
      </c>
      <c r="B26" s="882">
        <v>687342</v>
      </c>
      <c r="C26" s="882"/>
      <c r="D26" s="883">
        <v>687342</v>
      </c>
    </row>
    <row r="27" spans="1:4">
      <c r="A27" s="92" t="s">
        <v>311</v>
      </c>
      <c r="B27" s="882">
        <v>1902700</v>
      </c>
      <c r="C27" s="882">
        <v>350000</v>
      </c>
      <c r="D27" s="883">
        <v>2252700</v>
      </c>
    </row>
    <row r="28" spans="1:4">
      <c r="A28" s="92" t="s">
        <v>787</v>
      </c>
      <c r="B28" s="882">
        <v>28000</v>
      </c>
      <c r="C28" s="882">
        <v>222194</v>
      </c>
      <c r="D28" s="883">
        <v>250194</v>
      </c>
    </row>
    <row r="29" spans="1:4">
      <c r="A29" s="92" t="s">
        <v>788</v>
      </c>
      <c r="B29" s="882">
        <v>2360256</v>
      </c>
      <c r="C29" s="882">
        <v>9951</v>
      </c>
      <c r="D29" s="883">
        <v>2370207</v>
      </c>
    </row>
    <row r="30" spans="1:4">
      <c r="A30" s="92" t="s">
        <v>1345</v>
      </c>
      <c r="B30" s="882">
        <v>1518937</v>
      </c>
      <c r="C30" s="882">
        <v>35585</v>
      </c>
      <c r="D30" s="883">
        <v>1554522</v>
      </c>
    </row>
    <row r="31" spans="1:4">
      <c r="A31" s="877" t="s">
        <v>662</v>
      </c>
      <c r="B31" s="882">
        <v>11900</v>
      </c>
      <c r="C31" s="882"/>
      <c r="D31" s="883">
        <v>11900</v>
      </c>
    </row>
    <row r="32" spans="1:4" ht="13.5" thickBot="1">
      <c r="A32" s="252" t="s">
        <v>789</v>
      </c>
      <c r="B32" s="292">
        <v>7177680.5899999999</v>
      </c>
      <c r="C32" s="292">
        <v>617930</v>
      </c>
      <c r="D32" s="290">
        <v>7795610.5899999999</v>
      </c>
    </row>
    <row r="33" spans="1:4" ht="18" customHeight="1">
      <c r="A33" s="96" t="s">
        <v>275</v>
      </c>
    </row>
    <row r="34" spans="1:4">
      <c r="A34" s="1115" t="s">
        <v>1346</v>
      </c>
      <c r="B34" s="1115"/>
      <c r="C34" s="1115"/>
    </row>
    <row r="35" spans="1:4">
      <c r="A35" s="732"/>
      <c r="B35" s="26"/>
      <c r="C35" s="26"/>
    </row>
    <row r="36" spans="1:4">
      <c r="A36" s="732"/>
      <c r="B36" s="26"/>
      <c r="C36" s="26"/>
      <c r="D36" s="733"/>
    </row>
    <row r="37" spans="1:4">
      <c r="A37" s="1123"/>
      <c r="B37" s="1123"/>
      <c r="C37" s="1123"/>
      <c r="D37" s="1123"/>
    </row>
  </sheetData>
  <mergeCells count="6">
    <mergeCell ref="A34:C34"/>
    <mergeCell ref="A37:D37"/>
    <mergeCell ref="A1:D1"/>
    <mergeCell ref="A3:D3"/>
    <mergeCell ref="A5:A6"/>
    <mergeCell ref="D5:D6"/>
  </mergeCells>
  <printOptions horizontalCentered="1"/>
  <pageMargins left="0.78740157480314965" right="0.78740157480314965" top="0.59055118110236227" bottom="0.98425196850393704" header="0" footer="0"/>
  <pageSetup paperSize="9" scale="64" orientation="portrait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B1:D34"/>
  <sheetViews>
    <sheetView view="pageBreakPreview" zoomScaleNormal="75" zoomScaleSheetLayoutView="100" workbookViewId="0">
      <selection activeCell="B3" sqref="B3:D3"/>
    </sheetView>
  </sheetViews>
  <sheetFormatPr baseColWidth="10" defaultRowHeight="12.75"/>
  <cols>
    <col min="1" max="1" width="11.42578125" style="664"/>
    <col min="2" max="2" width="47.5703125" style="664" customWidth="1"/>
    <col min="3" max="3" width="24" style="664" customWidth="1"/>
    <col min="4" max="4" width="16.140625" style="664" customWidth="1"/>
    <col min="5" max="16384" width="11.42578125" style="664"/>
  </cols>
  <sheetData>
    <row r="1" spans="2:4" ht="18">
      <c r="B1" s="1065" t="s">
        <v>742</v>
      </c>
      <c r="C1" s="1065"/>
      <c r="D1" s="1065"/>
    </row>
    <row r="3" spans="2:4" ht="23.25" customHeight="1">
      <c r="B3" s="1124" t="s">
        <v>1347</v>
      </c>
      <c r="C3" s="1124"/>
      <c r="D3" s="1124"/>
    </row>
    <row r="4" spans="2:4" ht="13.5" thickBot="1">
      <c r="B4" s="89"/>
      <c r="C4" s="89"/>
      <c r="D4" s="6"/>
    </row>
    <row r="5" spans="2:4" ht="30" customHeight="1" thickBot="1">
      <c r="B5" s="94" t="s">
        <v>673</v>
      </c>
      <c r="C5" s="101" t="s">
        <v>772</v>
      </c>
      <c r="D5" s="6"/>
    </row>
    <row r="6" spans="2:4" ht="24" customHeight="1">
      <c r="B6" s="91" t="s">
        <v>1348</v>
      </c>
      <c r="C6" s="377">
        <v>15</v>
      </c>
      <c r="D6" s="6"/>
    </row>
    <row r="7" spans="2:4" s="6" customFormat="1">
      <c r="B7" s="92" t="s">
        <v>773</v>
      </c>
      <c r="C7" s="295">
        <v>839</v>
      </c>
    </row>
    <row r="8" spans="2:4" s="6" customFormat="1">
      <c r="B8" s="92" t="s">
        <v>778</v>
      </c>
      <c r="C8" s="295">
        <v>16</v>
      </c>
    </row>
    <row r="9" spans="2:4" s="6" customFormat="1">
      <c r="B9" s="92" t="s">
        <v>777</v>
      </c>
      <c r="C9" s="295">
        <v>19</v>
      </c>
    </row>
    <row r="10" spans="2:4" s="6" customFormat="1">
      <c r="B10" s="92" t="s">
        <v>790</v>
      </c>
      <c r="C10" s="295">
        <v>1146</v>
      </c>
    </row>
    <row r="11" spans="2:4" s="6" customFormat="1">
      <c r="B11" s="92" t="s">
        <v>791</v>
      </c>
      <c r="C11" s="295">
        <v>84</v>
      </c>
    </row>
    <row r="12" spans="2:4" s="6" customFormat="1">
      <c r="B12" s="92" t="s">
        <v>775</v>
      </c>
      <c r="C12" s="295">
        <v>72887</v>
      </c>
    </row>
    <row r="13" spans="2:4" s="6" customFormat="1">
      <c r="B13" s="92" t="s">
        <v>779</v>
      </c>
      <c r="C13" s="295">
        <v>590</v>
      </c>
    </row>
    <row r="14" spans="2:4" s="6" customFormat="1">
      <c r="B14" s="92" t="s">
        <v>774</v>
      </c>
      <c r="C14" s="295">
        <v>88550</v>
      </c>
    </row>
    <row r="15" spans="2:4" s="6" customFormat="1">
      <c r="B15" s="92" t="s">
        <v>776</v>
      </c>
      <c r="C15" s="295">
        <v>16210</v>
      </c>
    </row>
    <row r="16" spans="2:4" s="6" customFormat="1">
      <c r="B16" s="92" t="s">
        <v>784</v>
      </c>
      <c r="C16" s="295">
        <v>5580</v>
      </c>
    </row>
    <row r="17" spans="2:4" s="6" customFormat="1">
      <c r="B17" s="92" t="s">
        <v>785</v>
      </c>
      <c r="C17" s="295">
        <v>972929</v>
      </c>
    </row>
    <row r="18" spans="2:4" s="6" customFormat="1" ht="13.5" thickBot="1">
      <c r="B18" s="252" t="s">
        <v>792</v>
      </c>
      <c r="C18" s="530">
        <f>SUM(C6:C17)</f>
        <v>1158865</v>
      </c>
    </row>
    <row r="19" spans="2:4" s="6" customFormat="1" ht="13.5" thickBot="1">
      <c r="B19" s="89"/>
      <c r="C19" s="531"/>
    </row>
    <row r="20" spans="2:4" s="6" customFormat="1" ht="34.5" customHeight="1" thickBot="1">
      <c r="B20" s="94" t="s">
        <v>673</v>
      </c>
      <c r="C20" s="803" t="s">
        <v>1349</v>
      </c>
      <c r="D20" s="803" t="s">
        <v>1350</v>
      </c>
    </row>
    <row r="21" spans="2:4" s="6" customFormat="1" ht="26.25" customHeight="1">
      <c r="B21" s="877" t="s">
        <v>1341</v>
      </c>
      <c r="C21" s="295">
        <v>2657804</v>
      </c>
      <c r="D21" s="295"/>
    </row>
    <row r="22" spans="2:4" s="97" customFormat="1">
      <c r="B22" s="92" t="s">
        <v>1203</v>
      </c>
      <c r="C22" s="295">
        <v>488</v>
      </c>
      <c r="D22" s="295">
        <v>20000</v>
      </c>
    </row>
    <row r="23" spans="2:4" s="97" customFormat="1">
      <c r="B23" s="877" t="s">
        <v>310</v>
      </c>
      <c r="C23" s="295">
        <v>21839</v>
      </c>
      <c r="D23" s="295">
        <v>72312</v>
      </c>
    </row>
    <row r="24" spans="2:4">
      <c r="B24" s="92" t="s">
        <v>1343</v>
      </c>
      <c r="C24" s="295">
        <v>205185</v>
      </c>
      <c r="D24" s="295"/>
    </row>
    <row r="25" spans="2:4">
      <c r="B25" s="92" t="s">
        <v>1351</v>
      </c>
      <c r="C25" s="295">
        <v>176383</v>
      </c>
      <c r="D25" s="295">
        <v>90000</v>
      </c>
    </row>
    <row r="26" spans="2:4">
      <c r="B26" s="92" t="s">
        <v>793</v>
      </c>
      <c r="C26" s="295"/>
      <c r="D26" s="295">
        <v>1147502</v>
      </c>
    </row>
    <row r="27" spans="2:4">
      <c r="B27" s="92" t="s">
        <v>311</v>
      </c>
      <c r="C27" s="295">
        <v>611206</v>
      </c>
      <c r="D27" s="295">
        <v>96960</v>
      </c>
    </row>
    <row r="28" spans="2:4" ht="13.5" customHeight="1">
      <c r="B28" s="877" t="s">
        <v>787</v>
      </c>
      <c r="C28" s="295">
        <v>2222595</v>
      </c>
      <c r="D28" s="295">
        <v>1791117</v>
      </c>
    </row>
    <row r="29" spans="2:4">
      <c r="B29" s="92" t="s">
        <v>788</v>
      </c>
      <c r="C29" s="295">
        <v>433744</v>
      </c>
      <c r="D29" s="295">
        <v>3615745</v>
      </c>
    </row>
    <row r="30" spans="2:4">
      <c r="B30" s="92" t="s">
        <v>662</v>
      </c>
      <c r="C30" s="295">
        <v>10895.857142857143</v>
      </c>
      <c r="D30" s="295"/>
    </row>
    <row r="31" spans="2:4" ht="13.5" thickBot="1">
      <c r="B31" s="252" t="s">
        <v>794</v>
      </c>
      <c r="C31" s="530">
        <v>6340139.8571428573</v>
      </c>
      <c r="D31" s="530">
        <v>6833636</v>
      </c>
    </row>
    <row r="32" spans="2:4">
      <c r="B32" s="378" t="s">
        <v>275</v>
      </c>
      <c r="C32" s="26"/>
    </row>
    <row r="33" spans="2:3">
      <c r="B33" s="26" t="s">
        <v>1352</v>
      </c>
      <c r="C33" s="26"/>
    </row>
    <row r="34" spans="2:3">
      <c r="B34" s="871" t="s">
        <v>1353</v>
      </c>
      <c r="C34" s="26"/>
    </row>
  </sheetData>
  <mergeCells count="2">
    <mergeCell ref="B1:D1"/>
    <mergeCell ref="B3:D3"/>
  </mergeCells>
  <printOptions horizontalCentered="1"/>
  <pageMargins left="0.78740157480314965" right="0.78740157480314965" top="0.59055118110236227" bottom="0.98425196850393704" header="0" footer="0"/>
  <pageSetup paperSize="9" scale="71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E47"/>
  <sheetViews>
    <sheetView view="pageBreakPreview" zoomScaleNormal="75" zoomScaleSheetLayoutView="100" workbookViewId="0">
      <selection activeCell="E26" sqref="E26"/>
    </sheetView>
  </sheetViews>
  <sheetFormatPr baseColWidth="10" defaultRowHeight="12.75"/>
  <cols>
    <col min="1" max="1" width="79.85546875" style="664" bestFit="1" customWidth="1"/>
    <col min="2" max="2" width="21.85546875" style="664" customWidth="1"/>
    <col min="3" max="3" width="26.28515625" style="664" customWidth="1"/>
    <col min="4" max="4" width="4.5703125" style="664" customWidth="1"/>
    <col min="5" max="16384" width="11.42578125" style="664"/>
  </cols>
  <sheetData>
    <row r="1" spans="1:5" ht="18">
      <c r="A1" s="1065" t="s">
        <v>742</v>
      </c>
      <c r="B1" s="1065"/>
      <c r="C1" s="1065"/>
      <c r="D1" s="25"/>
    </row>
    <row r="3" spans="1:5" ht="15">
      <c r="A3" s="1129" t="s">
        <v>853</v>
      </c>
      <c r="B3" s="1129"/>
      <c r="C3" s="1129"/>
      <c r="D3" s="104"/>
      <c r="E3" s="6"/>
    </row>
    <row r="4" spans="1:5" ht="15">
      <c r="A4" s="1129" t="s">
        <v>1354</v>
      </c>
      <c r="B4" s="1129"/>
      <c r="C4" s="1129"/>
      <c r="D4" s="104"/>
      <c r="E4" s="6"/>
    </row>
    <row r="5" spans="1:5" ht="13.5" thickBot="1">
      <c r="A5" s="89"/>
      <c r="B5" s="89"/>
      <c r="C5" s="89"/>
      <c r="D5" s="6"/>
      <c r="E5" s="6"/>
    </row>
    <row r="6" spans="1:5" ht="33.75" customHeight="1" thickBot="1">
      <c r="A6" s="802" t="s">
        <v>1355</v>
      </c>
      <c r="B6" s="95" t="s">
        <v>772</v>
      </c>
      <c r="C6" s="101" t="s">
        <v>810</v>
      </c>
      <c r="D6" s="6"/>
    </row>
    <row r="7" spans="1:5" ht="18.75" customHeight="1">
      <c r="A7" s="222" t="s">
        <v>1124</v>
      </c>
      <c r="B7" s="878">
        <v>85</v>
      </c>
      <c r="C7" s="863">
        <v>1548762</v>
      </c>
      <c r="D7" s="6"/>
    </row>
    <row r="8" spans="1:5">
      <c r="A8" s="176" t="s">
        <v>1356</v>
      </c>
      <c r="B8" s="879">
        <v>72</v>
      </c>
      <c r="C8" s="865">
        <v>767470</v>
      </c>
      <c r="D8" s="6"/>
    </row>
    <row r="9" spans="1:5">
      <c r="A9" s="176" t="s">
        <v>1121</v>
      </c>
      <c r="B9" s="879">
        <v>645</v>
      </c>
      <c r="C9" s="865">
        <v>1743766</v>
      </c>
      <c r="D9" s="6"/>
    </row>
    <row r="10" spans="1:5">
      <c r="A10" s="176" t="s">
        <v>1125</v>
      </c>
      <c r="B10" s="879">
        <v>700</v>
      </c>
      <c r="C10" s="865">
        <v>940462</v>
      </c>
      <c r="D10" s="6"/>
    </row>
    <row r="11" spans="1:5">
      <c r="A11" s="176" t="s">
        <v>1357</v>
      </c>
      <c r="B11" s="879">
        <v>664</v>
      </c>
      <c r="C11" s="865">
        <v>2447624</v>
      </c>
      <c r="D11" s="6"/>
    </row>
    <row r="12" spans="1:5">
      <c r="A12" s="176" t="s">
        <v>278</v>
      </c>
      <c r="B12" s="879">
        <v>26970</v>
      </c>
      <c r="C12" s="865">
        <v>28982523</v>
      </c>
      <c r="D12" s="6"/>
    </row>
    <row r="13" spans="1:5">
      <c r="A13" s="176" t="s">
        <v>1122</v>
      </c>
      <c r="B13" s="879">
        <v>2362</v>
      </c>
      <c r="C13" s="865">
        <v>6345449</v>
      </c>
      <c r="D13" s="6"/>
    </row>
    <row r="14" spans="1:5">
      <c r="A14" s="176" t="s">
        <v>1123</v>
      </c>
      <c r="B14" s="879">
        <v>612</v>
      </c>
      <c r="C14" s="865">
        <v>434771</v>
      </c>
      <c r="D14" s="6"/>
    </row>
    <row r="15" spans="1:5">
      <c r="A15" s="176" t="s">
        <v>1126</v>
      </c>
      <c r="B15" s="879">
        <v>60</v>
      </c>
      <c r="C15" s="865">
        <v>55146</v>
      </c>
      <c r="D15" s="6"/>
    </row>
    <row r="16" spans="1:5">
      <c r="A16" s="176" t="s">
        <v>1204</v>
      </c>
      <c r="B16" s="879">
        <v>262</v>
      </c>
      <c r="C16" s="865">
        <v>442494</v>
      </c>
      <c r="D16" s="6"/>
    </row>
    <row r="17" spans="1:5">
      <c r="A17" s="176"/>
      <c r="B17" s="879"/>
      <c r="C17" s="865"/>
      <c r="D17" s="6"/>
    </row>
    <row r="18" spans="1:5" ht="13.5" thickBot="1">
      <c r="A18" s="252" t="s">
        <v>1358</v>
      </c>
      <c r="B18" s="287">
        <v>32432</v>
      </c>
      <c r="C18" s="284">
        <v>43708467</v>
      </c>
      <c r="D18" s="6"/>
    </row>
    <row r="19" spans="1:5" ht="13.5" thickBot="1">
      <c r="C19" s="6"/>
      <c r="E19" s="6"/>
    </row>
    <row r="20" spans="1:5">
      <c r="A20" s="1068" t="s">
        <v>399</v>
      </c>
      <c r="B20" s="1083" t="s">
        <v>772</v>
      </c>
      <c r="C20" s="1085" t="s">
        <v>810</v>
      </c>
    </row>
    <row r="21" spans="1:5" ht="23.25" customHeight="1" thickBot="1">
      <c r="A21" s="1069"/>
      <c r="B21" s="1084" t="s">
        <v>772</v>
      </c>
      <c r="C21" s="1086" t="s">
        <v>810</v>
      </c>
    </row>
    <row r="22" spans="1:5" ht="20.25" customHeight="1">
      <c r="A22" s="749" t="s">
        <v>513</v>
      </c>
      <c r="B22" s="826">
        <v>7485</v>
      </c>
      <c r="C22" s="828">
        <v>7056594</v>
      </c>
    </row>
    <row r="23" spans="1:5">
      <c r="A23" s="753" t="s">
        <v>514</v>
      </c>
      <c r="B23" s="829">
        <v>1431</v>
      </c>
      <c r="C23" s="831">
        <v>4491895</v>
      </c>
    </row>
    <row r="24" spans="1:5">
      <c r="A24" s="753" t="s">
        <v>515</v>
      </c>
      <c r="B24" s="829">
        <v>107</v>
      </c>
      <c r="C24" s="831">
        <v>379382</v>
      </c>
    </row>
    <row r="25" spans="1:5">
      <c r="A25" s="753" t="s">
        <v>516</v>
      </c>
      <c r="B25" s="829">
        <v>109</v>
      </c>
      <c r="C25" s="831">
        <v>472912</v>
      </c>
    </row>
    <row r="26" spans="1:5">
      <c r="A26" s="753" t="s">
        <v>517</v>
      </c>
      <c r="B26" s="829">
        <v>5961</v>
      </c>
      <c r="C26" s="831">
        <v>7017932</v>
      </c>
    </row>
    <row r="27" spans="1:5">
      <c r="A27" s="753" t="s">
        <v>528</v>
      </c>
      <c r="B27" s="829">
        <v>5612</v>
      </c>
      <c r="C27" s="831">
        <v>8430117</v>
      </c>
    </row>
    <row r="28" spans="1:5">
      <c r="A28" s="753" t="s">
        <v>519</v>
      </c>
      <c r="B28" s="829">
        <v>1411</v>
      </c>
      <c r="C28" s="831">
        <v>2964988</v>
      </c>
    </row>
    <row r="29" spans="1:5">
      <c r="A29" s="753" t="s">
        <v>530</v>
      </c>
      <c r="B29" s="829">
        <v>784</v>
      </c>
      <c r="C29" s="831">
        <v>591572</v>
      </c>
    </row>
    <row r="30" spans="1:5">
      <c r="A30" s="753" t="s">
        <v>532</v>
      </c>
      <c r="B30" s="829">
        <v>248</v>
      </c>
      <c r="C30" s="831">
        <v>954914</v>
      </c>
    </row>
    <row r="31" spans="1:5">
      <c r="A31" s="753" t="s">
        <v>529</v>
      </c>
      <c r="B31" s="829">
        <v>1025</v>
      </c>
      <c r="C31" s="831">
        <v>1915512</v>
      </c>
    </row>
    <row r="32" spans="1:5">
      <c r="A32" s="753" t="s">
        <v>521</v>
      </c>
      <c r="B32" s="829">
        <v>3981</v>
      </c>
      <c r="C32" s="831">
        <v>3586867</v>
      </c>
    </row>
    <row r="33" spans="1:5">
      <c r="A33" s="753" t="s">
        <v>522</v>
      </c>
      <c r="B33" s="829">
        <v>479</v>
      </c>
      <c r="C33" s="831">
        <v>2662488</v>
      </c>
    </row>
    <row r="34" spans="1:5">
      <c r="A34" s="753" t="s">
        <v>533</v>
      </c>
      <c r="B34" s="829">
        <v>2074</v>
      </c>
      <c r="C34" s="831">
        <v>374004</v>
      </c>
    </row>
    <row r="35" spans="1:5">
      <c r="A35" s="753" t="s">
        <v>523</v>
      </c>
      <c r="B35" s="829">
        <v>192</v>
      </c>
      <c r="C35" s="831">
        <v>536956</v>
      </c>
    </row>
    <row r="36" spans="1:5">
      <c r="A36" s="753" t="s">
        <v>525</v>
      </c>
      <c r="B36" s="829">
        <v>180</v>
      </c>
      <c r="C36" s="831">
        <v>547954</v>
      </c>
    </row>
    <row r="37" spans="1:5">
      <c r="A37" s="753" t="s">
        <v>527</v>
      </c>
      <c r="B37" s="829">
        <v>123</v>
      </c>
      <c r="C37" s="831">
        <v>972583</v>
      </c>
    </row>
    <row r="38" spans="1:5">
      <c r="A38" s="753" t="s">
        <v>531</v>
      </c>
      <c r="B38" s="829">
        <v>1230</v>
      </c>
      <c r="C38" s="831">
        <v>751797</v>
      </c>
    </row>
    <row r="39" spans="1:5">
      <c r="A39" s="753"/>
      <c r="B39" s="832"/>
      <c r="C39" s="831"/>
    </row>
    <row r="40" spans="1:5" ht="13.5" thickBot="1">
      <c r="A40" s="238" t="s">
        <v>508</v>
      </c>
      <c r="B40" s="279">
        <v>32432</v>
      </c>
      <c r="C40" s="282">
        <v>43708467</v>
      </c>
    </row>
    <row r="41" spans="1:5">
      <c r="A41" s="880"/>
    </row>
    <row r="42" spans="1:5">
      <c r="A42" s="1115"/>
      <c r="B42" s="1115"/>
      <c r="C42" s="1115"/>
      <c r="E42" s="6"/>
    </row>
    <row r="43" spans="1:5">
      <c r="A43" s="1115"/>
      <c r="B43" s="1115"/>
      <c r="C43" s="1115"/>
      <c r="E43" s="6"/>
    </row>
    <row r="44" spans="1:5">
      <c r="A44" s="881"/>
      <c r="B44" s="114"/>
      <c r="C44" s="114"/>
    </row>
    <row r="45" spans="1:5">
      <c r="A45" s="36"/>
    </row>
    <row r="46" spans="1:5">
      <c r="A46" s="36"/>
    </row>
    <row r="47" spans="1:5">
      <c r="A47" s="36"/>
    </row>
  </sheetData>
  <mergeCells count="8">
    <mergeCell ref="A43:C43"/>
    <mergeCell ref="A1:C1"/>
    <mergeCell ref="A3:C3"/>
    <mergeCell ref="A4:C4"/>
    <mergeCell ref="A20:A21"/>
    <mergeCell ref="B20:B21"/>
    <mergeCell ref="C20:C21"/>
    <mergeCell ref="A42:C42"/>
  </mergeCells>
  <printOptions horizontalCentered="1"/>
  <pageMargins left="0.78740157480314965" right="0.78740157480314965" top="0.59055118110236227" bottom="0.98425196850393704" header="0" footer="0"/>
  <pageSetup paperSize="9" scale="65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7"/>
  <dimension ref="A1:F51"/>
  <sheetViews>
    <sheetView view="pageBreakPreview" topLeftCell="A13" zoomScaleNormal="75" zoomScaleSheetLayoutView="100" workbookViewId="0">
      <selection activeCell="E26" sqref="E26"/>
    </sheetView>
  </sheetViews>
  <sheetFormatPr baseColWidth="10" defaultRowHeight="12.75"/>
  <cols>
    <col min="1" max="1" width="45.5703125" style="664" customWidth="1"/>
    <col min="2" max="3" width="18.7109375" style="664" customWidth="1"/>
    <col min="4" max="4" width="20.42578125" style="664" customWidth="1"/>
    <col min="5" max="16384" width="11.42578125" style="664"/>
  </cols>
  <sheetData>
    <row r="1" spans="1:6" ht="18">
      <c r="A1" s="1065" t="s">
        <v>742</v>
      </c>
      <c r="B1" s="1065"/>
      <c r="C1" s="1065"/>
      <c r="D1" s="1065"/>
    </row>
    <row r="3" spans="1:6" ht="15">
      <c r="A3" s="1129" t="s">
        <v>1359</v>
      </c>
      <c r="B3" s="1129"/>
      <c r="C3" s="1129"/>
      <c r="D3" s="1129"/>
    </row>
    <row r="4" spans="1:6" ht="13.5" thickBot="1">
      <c r="A4" s="89"/>
      <c r="B4" s="89"/>
      <c r="C4" s="89"/>
      <c r="D4" s="89"/>
    </row>
    <row r="5" spans="1:6" ht="41.25" customHeight="1" thickBot="1">
      <c r="A5" s="745" t="s">
        <v>658</v>
      </c>
      <c r="B5" s="95" t="s">
        <v>812</v>
      </c>
      <c r="C5" s="95" t="s">
        <v>810</v>
      </c>
      <c r="D5" s="101" t="s">
        <v>813</v>
      </c>
      <c r="E5" s="6"/>
      <c r="F5" s="6"/>
    </row>
    <row r="6" spans="1:6" ht="16.5" customHeight="1">
      <c r="A6" s="749" t="s">
        <v>513</v>
      </c>
      <c r="B6" s="829">
        <v>206</v>
      </c>
      <c r="C6" s="829">
        <v>635.56999999999994</v>
      </c>
      <c r="D6" s="801">
        <v>217.37999999999997</v>
      </c>
      <c r="E6" s="6"/>
      <c r="F6" s="6"/>
    </row>
    <row r="7" spans="1:6">
      <c r="A7" s="753" t="s">
        <v>514</v>
      </c>
      <c r="B7" s="829">
        <v>268</v>
      </c>
      <c r="C7" s="829">
        <v>22676</v>
      </c>
      <c r="D7" s="801">
        <v>8317.83</v>
      </c>
      <c r="E7" s="6"/>
      <c r="F7" s="6"/>
    </row>
    <row r="8" spans="1:6">
      <c r="A8" s="753" t="s">
        <v>515</v>
      </c>
      <c r="B8" s="829" t="s">
        <v>616</v>
      </c>
      <c r="C8" s="829" t="s">
        <v>616</v>
      </c>
      <c r="D8" s="801" t="s">
        <v>616</v>
      </c>
      <c r="E8" s="6"/>
      <c r="F8" s="6"/>
    </row>
    <row r="9" spans="1:6">
      <c r="A9" s="753" t="s">
        <v>516</v>
      </c>
      <c r="B9" s="829">
        <v>51</v>
      </c>
      <c r="C9" s="829"/>
      <c r="D9" s="801">
        <v>169.04</v>
      </c>
      <c r="E9" s="6"/>
      <c r="F9" s="6"/>
    </row>
    <row r="10" spans="1:6">
      <c r="A10" s="753" t="s">
        <v>517</v>
      </c>
      <c r="B10" s="829">
        <v>257</v>
      </c>
      <c r="C10" s="829">
        <v>18389.900000000001</v>
      </c>
      <c r="D10" s="801">
        <v>3435.41</v>
      </c>
      <c r="E10" s="6"/>
      <c r="F10" s="6"/>
    </row>
    <row r="11" spans="1:6">
      <c r="A11" s="753" t="s">
        <v>528</v>
      </c>
      <c r="B11" s="829">
        <v>826</v>
      </c>
      <c r="C11" s="829">
        <v>1306</v>
      </c>
      <c r="D11" s="801">
        <v>1194.95</v>
      </c>
      <c r="E11" s="6"/>
      <c r="F11" s="6"/>
    </row>
    <row r="12" spans="1:6">
      <c r="A12" s="753" t="s">
        <v>519</v>
      </c>
      <c r="B12" s="829">
        <v>335</v>
      </c>
      <c r="C12" s="829">
        <v>6622</v>
      </c>
      <c r="D12" s="801">
        <v>4476.1000000000004</v>
      </c>
      <c r="E12" s="6"/>
      <c r="F12" s="6"/>
    </row>
    <row r="13" spans="1:6" s="97" customFormat="1">
      <c r="A13" s="753" t="s">
        <v>530</v>
      </c>
      <c r="B13" s="829">
        <v>26</v>
      </c>
      <c r="C13" s="829">
        <v>3378</v>
      </c>
      <c r="D13" s="801">
        <v>52.4</v>
      </c>
      <c r="E13" s="96"/>
      <c r="F13" s="96"/>
    </row>
    <row r="14" spans="1:6">
      <c r="A14" s="753" t="s">
        <v>532</v>
      </c>
      <c r="B14" s="829">
        <v>15</v>
      </c>
      <c r="C14" s="829"/>
      <c r="D14" s="801">
        <v>126.50000000000001</v>
      </c>
      <c r="E14" s="6"/>
      <c r="F14" s="6"/>
    </row>
    <row r="15" spans="1:6" s="103" customFormat="1">
      <c r="A15" s="753" t="s">
        <v>529</v>
      </c>
      <c r="B15" s="829">
        <v>58</v>
      </c>
      <c r="C15" s="829">
        <v>461.65999999999997</v>
      </c>
      <c r="D15" s="801">
        <v>144.30000000000001</v>
      </c>
      <c r="E15" s="884"/>
      <c r="F15" s="884"/>
    </row>
    <row r="16" spans="1:6" s="97" customFormat="1">
      <c r="A16" s="753" t="s">
        <v>521</v>
      </c>
      <c r="B16" s="829">
        <v>444</v>
      </c>
      <c r="C16" s="829">
        <v>722.9</v>
      </c>
      <c r="D16" s="801">
        <v>31401.980000000003</v>
      </c>
      <c r="E16" s="96"/>
      <c r="F16" s="96"/>
    </row>
    <row r="17" spans="1:6">
      <c r="A17" s="753" t="s">
        <v>522</v>
      </c>
      <c r="B17" s="829">
        <v>500</v>
      </c>
      <c r="C17" s="829"/>
      <c r="D17" s="801">
        <v>2248.0789999999993</v>
      </c>
      <c r="E17" s="6"/>
      <c r="F17" s="6"/>
    </row>
    <row r="18" spans="1:6">
      <c r="A18" s="753" t="s">
        <v>533</v>
      </c>
      <c r="B18" s="829">
        <v>3</v>
      </c>
      <c r="C18" s="829">
        <v>150</v>
      </c>
      <c r="D18" s="801"/>
      <c r="E18" s="6"/>
      <c r="F18" s="6"/>
    </row>
    <row r="19" spans="1:6">
      <c r="A19" s="753" t="s">
        <v>523</v>
      </c>
      <c r="B19" s="829">
        <v>23</v>
      </c>
      <c r="C19" s="829">
        <v>204</v>
      </c>
      <c r="D19" s="801">
        <v>119</v>
      </c>
      <c r="E19" s="6"/>
      <c r="F19" s="6"/>
    </row>
    <row r="20" spans="1:6" s="97" customFormat="1">
      <c r="A20" s="753" t="s">
        <v>525</v>
      </c>
      <c r="B20" s="829">
        <v>43</v>
      </c>
      <c r="C20" s="829">
        <v>59.12</v>
      </c>
      <c r="D20" s="801">
        <v>204.73790000000002</v>
      </c>
      <c r="E20" s="96"/>
      <c r="F20" s="96"/>
    </row>
    <row r="21" spans="1:6" s="97" customFormat="1">
      <c r="A21" s="753" t="s">
        <v>527</v>
      </c>
      <c r="B21" s="829" t="s">
        <v>616</v>
      </c>
      <c r="C21" s="829" t="s">
        <v>616</v>
      </c>
      <c r="D21" s="801" t="s">
        <v>616</v>
      </c>
      <c r="E21" s="96"/>
      <c r="F21" s="96"/>
    </row>
    <row r="22" spans="1:6">
      <c r="A22" s="753" t="s">
        <v>531</v>
      </c>
      <c r="B22" s="829">
        <v>33</v>
      </c>
      <c r="C22" s="829">
        <v>1501.9</v>
      </c>
      <c r="D22" s="801">
        <v>232.56</v>
      </c>
      <c r="E22" s="6"/>
      <c r="F22" s="6"/>
    </row>
    <row r="23" spans="1:6">
      <c r="A23" s="753"/>
      <c r="B23" s="882"/>
      <c r="C23" s="882"/>
      <c r="D23" s="883"/>
      <c r="E23" s="6"/>
      <c r="F23" s="6"/>
    </row>
    <row r="24" spans="1:6" ht="13.5" thickBot="1">
      <c r="A24" s="238" t="s">
        <v>508</v>
      </c>
      <c r="B24" s="636">
        <v>3088</v>
      </c>
      <c r="C24" s="636">
        <v>56107.05000000001</v>
      </c>
      <c r="D24" s="636">
        <v>52340.266899999995</v>
      </c>
      <c r="E24" s="6"/>
      <c r="F24" s="6"/>
    </row>
    <row r="25" spans="1:6" ht="18" customHeight="1">
      <c r="A25" s="880" t="s">
        <v>814</v>
      </c>
      <c r="B25" s="102"/>
      <c r="C25" s="102"/>
      <c r="D25" s="102"/>
      <c r="E25" s="6"/>
      <c r="F25" s="6"/>
    </row>
    <row r="26" spans="1:6" ht="13.5" thickBot="1">
      <c r="A26" s="6"/>
      <c r="B26" s="6"/>
      <c r="C26" s="6"/>
      <c r="D26" s="6"/>
      <c r="E26" s="6"/>
      <c r="F26" s="6"/>
    </row>
    <row r="27" spans="1:6" s="103" customFormat="1" ht="42" customHeight="1" thickBot="1">
      <c r="A27" s="802" t="s">
        <v>1360</v>
      </c>
      <c r="B27" s="95" t="s">
        <v>772</v>
      </c>
      <c r="C27" s="95" t="s">
        <v>810</v>
      </c>
      <c r="D27" s="101" t="s">
        <v>813</v>
      </c>
      <c r="E27" s="884"/>
      <c r="F27" s="884"/>
    </row>
    <row r="28" spans="1:6" ht="25.5" customHeight="1">
      <c r="A28" s="91" t="s">
        <v>815</v>
      </c>
      <c r="B28" s="862">
        <v>106</v>
      </c>
      <c r="C28" s="862">
        <v>15212</v>
      </c>
      <c r="D28" s="863">
        <v>850.1</v>
      </c>
    </row>
    <row r="29" spans="1:6">
      <c r="A29" s="92" t="s">
        <v>816</v>
      </c>
      <c r="B29" s="864">
        <v>105</v>
      </c>
      <c r="C29" s="864">
        <v>17698.8</v>
      </c>
      <c r="D29" s="865">
        <v>37617.43</v>
      </c>
    </row>
    <row r="30" spans="1:6">
      <c r="A30" s="92" t="s">
        <v>1361</v>
      </c>
      <c r="B30" s="864">
        <v>1</v>
      </c>
      <c r="C30" s="864"/>
      <c r="D30" s="865">
        <v>8.6999999999999993</v>
      </c>
    </row>
    <row r="31" spans="1:6">
      <c r="A31" s="92" t="s">
        <v>762</v>
      </c>
      <c r="B31" s="864">
        <v>10</v>
      </c>
      <c r="C31" s="864"/>
      <c r="D31" s="865">
        <v>149</v>
      </c>
    </row>
    <row r="32" spans="1:6">
      <c r="A32" s="92" t="s">
        <v>817</v>
      </c>
      <c r="B32" s="864">
        <v>22</v>
      </c>
      <c r="C32" s="864">
        <v>1382.6999999999998</v>
      </c>
      <c r="D32" s="865"/>
    </row>
    <row r="33" spans="1:4">
      <c r="A33" s="92" t="s">
        <v>818</v>
      </c>
      <c r="B33" s="864">
        <v>104</v>
      </c>
      <c r="C33" s="864">
        <v>609.66</v>
      </c>
      <c r="D33" s="865">
        <v>441.31789999999995</v>
      </c>
    </row>
    <row r="34" spans="1:4">
      <c r="A34" s="92" t="s">
        <v>1362</v>
      </c>
      <c r="B34" s="864">
        <v>26</v>
      </c>
      <c r="C34" s="864"/>
      <c r="D34" s="865">
        <v>62.221999999999994</v>
      </c>
    </row>
    <row r="35" spans="1:4">
      <c r="A35" s="92" t="s">
        <v>819</v>
      </c>
      <c r="B35" s="864">
        <v>238</v>
      </c>
      <c r="C35" s="864">
        <v>721.54</v>
      </c>
      <c r="D35" s="865">
        <v>1823.9649999999999</v>
      </c>
    </row>
    <row r="36" spans="1:4">
      <c r="A36" s="92" t="s">
        <v>820</v>
      </c>
      <c r="B36" s="864">
        <v>614</v>
      </c>
      <c r="C36" s="864">
        <v>4479.55</v>
      </c>
      <c r="D36" s="865">
        <v>3037.7299999999996</v>
      </c>
    </row>
    <row r="37" spans="1:4">
      <c r="A37" s="92" t="s">
        <v>1363</v>
      </c>
      <c r="B37" s="864">
        <v>57</v>
      </c>
      <c r="C37" s="864">
        <v>5183.8999999999996</v>
      </c>
      <c r="D37" s="865">
        <v>521.93000000000006</v>
      </c>
    </row>
    <row r="38" spans="1:4">
      <c r="A38" s="877" t="s">
        <v>1364</v>
      </c>
      <c r="B38" s="864">
        <v>50</v>
      </c>
      <c r="C38" s="864">
        <v>3615.2</v>
      </c>
      <c r="D38" s="865">
        <v>268.20000000000005</v>
      </c>
    </row>
    <row r="39" spans="1:4">
      <c r="A39" s="877" t="s">
        <v>662</v>
      </c>
      <c r="B39" s="864">
        <v>153</v>
      </c>
      <c r="C39" s="864">
        <v>722.9</v>
      </c>
      <c r="D39" s="865">
        <v>5</v>
      </c>
    </row>
    <row r="40" spans="1:4">
      <c r="A40" s="877" t="s">
        <v>279</v>
      </c>
      <c r="B40" s="864">
        <v>117</v>
      </c>
      <c r="C40" s="864"/>
      <c r="D40" s="865">
        <v>46.06</v>
      </c>
    </row>
    <row r="41" spans="1:4">
      <c r="A41" s="877" t="s">
        <v>821</v>
      </c>
      <c r="B41" s="864">
        <v>457</v>
      </c>
      <c r="C41" s="864">
        <v>3564.1</v>
      </c>
      <c r="D41" s="865">
        <v>4454.6499999999996</v>
      </c>
    </row>
    <row r="42" spans="1:4" ht="20.25" customHeight="1">
      <c r="A42" s="877" t="s">
        <v>822</v>
      </c>
      <c r="B42" s="864">
        <v>1028</v>
      </c>
      <c r="C42" s="864">
        <v>2916.7</v>
      </c>
      <c r="D42" s="865">
        <v>3053.962</v>
      </c>
    </row>
    <row r="43" spans="1:4">
      <c r="A43" s="128"/>
      <c r="B43" s="85"/>
      <c r="C43" s="85"/>
      <c r="D43" s="86"/>
    </row>
    <row r="44" spans="1:4" ht="13.5" thickBot="1">
      <c r="A44" s="252" t="s">
        <v>629</v>
      </c>
      <c r="B44" s="379">
        <v>3088</v>
      </c>
      <c r="C44" s="379">
        <v>56107.05</v>
      </c>
      <c r="D44" s="636">
        <v>52340.266899999988</v>
      </c>
    </row>
    <row r="45" spans="1:4">
      <c r="A45" s="1130"/>
      <c r="B45" s="1130"/>
      <c r="C45" s="1130"/>
    </row>
    <row r="46" spans="1:4">
      <c r="A46" s="378" t="s">
        <v>763</v>
      </c>
    </row>
    <row r="47" spans="1:4">
      <c r="A47" s="664" t="s">
        <v>1365</v>
      </c>
      <c r="B47" s="36"/>
      <c r="C47" s="36"/>
    </row>
    <row r="48" spans="1:4">
      <c r="A48" s="36" t="s">
        <v>1366</v>
      </c>
      <c r="B48" s="36"/>
      <c r="C48" s="36"/>
    </row>
    <row r="49" spans="1:1">
      <c r="A49" s="36" t="s">
        <v>1367</v>
      </c>
    </row>
    <row r="50" spans="1:1">
      <c r="A50" s="36"/>
    </row>
    <row r="51" spans="1:1">
      <c r="A51" s="36"/>
    </row>
  </sheetData>
  <mergeCells count="3">
    <mergeCell ref="A1:D1"/>
    <mergeCell ref="A3:D3"/>
    <mergeCell ref="A45:C45"/>
  </mergeCells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B1:G35"/>
  <sheetViews>
    <sheetView showGridLines="0" tabSelected="1" view="pageBreakPreview" zoomScale="75" zoomScaleNormal="75" workbookViewId="0">
      <selection activeCell="B32" sqref="B32"/>
    </sheetView>
  </sheetViews>
  <sheetFormatPr baseColWidth="10" defaultColWidth="11.42578125" defaultRowHeight="12.75"/>
  <cols>
    <col min="1" max="1" width="12.7109375" style="26" customWidth="1"/>
    <col min="2" max="2" width="33.5703125" style="26" customWidth="1"/>
    <col min="3" max="3" width="22.7109375" style="26" customWidth="1"/>
    <col min="4" max="4" width="19" style="26" customWidth="1"/>
    <col min="5" max="5" width="20.42578125" style="871" customWidth="1"/>
    <col min="6" max="6" width="28.140625" style="26" customWidth="1"/>
    <col min="7" max="7" width="3.28515625" style="26" customWidth="1"/>
    <col min="8" max="16384" width="11.42578125" style="26"/>
  </cols>
  <sheetData>
    <row r="1" spans="2:7" ht="18">
      <c r="B1" s="1065" t="s">
        <v>270</v>
      </c>
      <c r="C1" s="1065"/>
      <c r="D1" s="1065"/>
      <c r="E1" s="1065"/>
      <c r="F1" s="1065"/>
      <c r="G1" s="25"/>
    </row>
    <row r="2" spans="2:7" ht="15">
      <c r="B2" s="1073"/>
      <c r="C2" s="1073"/>
      <c r="D2" s="1073"/>
      <c r="E2" s="1073"/>
      <c r="F2" s="1073"/>
      <c r="G2" s="1073"/>
    </row>
    <row r="3" spans="2:7" ht="26.25" customHeight="1">
      <c r="B3" s="1066" t="s">
        <v>1385</v>
      </c>
      <c r="C3" s="1066"/>
      <c r="D3" s="1066"/>
      <c r="E3" s="1066"/>
      <c r="F3" s="1066"/>
      <c r="G3" s="76"/>
    </row>
    <row r="4" spans="2:7" s="748" customFormat="1" ht="12.75" customHeight="1" thickBot="1">
      <c r="B4" s="791"/>
      <c r="C4" s="798"/>
      <c r="D4" s="798"/>
      <c r="E4" s="798"/>
      <c r="F4" s="798"/>
      <c r="G4" s="798"/>
    </row>
    <row r="5" spans="2:7" s="748" customFormat="1" ht="13.5" customHeight="1">
      <c r="B5" s="1068" t="s">
        <v>271</v>
      </c>
      <c r="C5" s="1083" t="s">
        <v>395</v>
      </c>
      <c r="D5" s="1083" t="s">
        <v>396</v>
      </c>
      <c r="E5" s="1083" t="s">
        <v>170</v>
      </c>
      <c r="F5" s="1085" t="s">
        <v>1406</v>
      </c>
      <c r="G5" s="798"/>
    </row>
    <row r="6" spans="2:7" s="748" customFormat="1" ht="28.5" customHeight="1" thickBot="1">
      <c r="B6" s="1069"/>
      <c r="C6" s="1084"/>
      <c r="D6" s="1084"/>
      <c r="E6" s="1084"/>
      <c r="F6" s="1086"/>
      <c r="G6" s="798"/>
    </row>
    <row r="7" spans="2:7" s="748" customFormat="1" ht="12.75" customHeight="1">
      <c r="B7" s="889" t="s">
        <v>513</v>
      </c>
      <c r="C7" s="890">
        <v>2595210.5807026639</v>
      </c>
      <c r="D7" s="890">
        <v>1670674.6531339579</v>
      </c>
      <c r="E7" s="891">
        <v>2668783.25284319</v>
      </c>
      <c r="F7" s="892">
        <v>29.674961723401648</v>
      </c>
      <c r="G7" s="798"/>
    </row>
    <row r="8" spans="2:7" s="748" customFormat="1" ht="12.75" customHeight="1">
      <c r="B8" s="889" t="s">
        <v>514</v>
      </c>
      <c r="C8" s="890">
        <v>1046505.6706701111</v>
      </c>
      <c r="D8" s="890">
        <v>848693.35649296967</v>
      </c>
      <c r="E8" s="891">
        <v>1360570.9446339065</v>
      </c>
      <c r="F8" s="892">
        <v>28.505105466812413</v>
      </c>
      <c r="G8" s="798"/>
    </row>
    <row r="9" spans="2:7" s="748" customFormat="1">
      <c r="B9" s="889" t="s">
        <v>516</v>
      </c>
      <c r="C9" s="890">
        <v>137559.29891759428</v>
      </c>
      <c r="D9" s="890">
        <v>79130.636109652405</v>
      </c>
      <c r="E9" s="891">
        <v>147663.26129486656</v>
      </c>
      <c r="F9" s="892">
        <v>27.440113605177284</v>
      </c>
      <c r="G9" s="798"/>
    </row>
    <row r="10" spans="2:7" s="748" customFormat="1">
      <c r="B10" s="889" t="s">
        <v>528</v>
      </c>
      <c r="C10" s="890">
        <v>1896206.4402341857</v>
      </c>
      <c r="D10" s="890">
        <v>2001825.956985971</v>
      </c>
      <c r="E10" s="891">
        <v>2464984.0519008841</v>
      </c>
      <c r="F10" s="892">
        <v>26.160020410126958</v>
      </c>
      <c r="G10" s="798"/>
    </row>
    <row r="11" spans="2:7" s="748" customFormat="1">
      <c r="B11" s="889" t="s">
        <v>1025</v>
      </c>
      <c r="C11" s="890">
        <v>1563873.8137476733</v>
      </c>
      <c r="D11" s="890">
        <v>1579154.6585898486</v>
      </c>
      <c r="E11" s="891">
        <v>1837533.29552185</v>
      </c>
      <c r="F11" s="892">
        <v>23.139731417220567</v>
      </c>
      <c r="G11" s="798"/>
    </row>
    <row r="12" spans="2:7" s="748" customFormat="1">
      <c r="B12" s="889" t="s">
        <v>519</v>
      </c>
      <c r="C12" s="890">
        <v>1041353.8531224733</v>
      </c>
      <c r="D12" s="890">
        <v>918461.3709525913</v>
      </c>
      <c r="E12" s="891">
        <v>1064855.1924496728</v>
      </c>
      <c r="F12" s="892">
        <v>30.405235087594377</v>
      </c>
      <c r="G12" s="798"/>
    </row>
    <row r="13" spans="2:7" s="748" customFormat="1">
      <c r="B13" s="889" t="s">
        <v>799</v>
      </c>
      <c r="C13" s="890">
        <v>1466.7305766981572</v>
      </c>
      <c r="D13" s="890">
        <v>630.32191971095438</v>
      </c>
      <c r="E13" s="891">
        <v>1466.730748256472</v>
      </c>
      <c r="F13" s="892">
        <v>31.832863147866231</v>
      </c>
      <c r="G13" s="798"/>
    </row>
    <row r="14" spans="2:7" s="748" customFormat="1">
      <c r="B14" s="889" t="s">
        <v>800</v>
      </c>
      <c r="C14" s="890">
        <v>91.579755246214631</v>
      </c>
      <c r="D14" s="890">
        <v>0</v>
      </c>
      <c r="E14" s="891">
        <v>91.579755246214631</v>
      </c>
      <c r="F14" s="892">
        <v>3.306885552795984</v>
      </c>
      <c r="G14" s="798"/>
    </row>
    <row r="15" spans="2:7" s="748" customFormat="1">
      <c r="B15" s="889" t="s">
        <v>530</v>
      </c>
      <c r="C15" s="890">
        <v>319545.37247951352</v>
      </c>
      <c r="D15" s="890">
        <v>185404.84102275412</v>
      </c>
      <c r="E15" s="891">
        <v>319553.06153991394</v>
      </c>
      <c r="F15" s="892">
        <v>39.81682907671491</v>
      </c>
      <c r="G15" s="798"/>
    </row>
    <row r="16" spans="2:7" s="748" customFormat="1">
      <c r="B16" s="889" t="s">
        <v>532</v>
      </c>
      <c r="C16" s="890">
        <v>280848.21838640061</v>
      </c>
      <c r="D16" s="890">
        <v>86327.380944089498</v>
      </c>
      <c r="E16" s="891">
        <v>280949.96679772373</v>
      </c>
      <c r="F16" s="892">
        <v>27.051343464274591</v>
      </c>
      <c r="G16" s="798"/>
    </row>
    <row r="17" spans="2:7" s="748" customFormat="1">
      <c r="B17" s="889" t="s">
        <v>529</v>
      </c>
      <c r="C17" s="890">
        <v>639195.46718695248</v>
      </c>
      <c r="D17" s="890">
        <v>741612.8806087554</v>
      </c>
      <c r="E17" s="891">
        <v>889668.70630170917</v>
      </c>
      <c r="F17" s="892">
        <v>37.463710243189816</v>
      </c>
      <c r="G17" s="798"/>
    </row>
    <row r="18" spans="2:7" s="748" customFormat="1">
      <c r="B18" s="889" t="s">
        <v>521</v>
      </c>
      <c r="C18" s="890">
        <v>933772.6825836217</v>
      </c>
      <c r="D18" s="890">
        <v>1102403.886471933</v>
      </c>
      <c r="E18" s="891">
        <v>1263943.1729311452</v>
      </c>
      <c r="F18" s="892">
        <v>30.325532284141758</v>
      </c>
      <c r="G18" s="798"/>
    </row>
    <row r="19" spans="2:7" s="748" customFormat="1">
      <c r="B19" s="889" t="s">
        <v>522</v>
      </c>
      <c r="C19" s="890">
        <v>375754.19194460835</v>
      </c>
      <c r="D19" s="890">
        <v>114940.38442568036</v>
      </c>
      <c r="E19" s="891">
        <v>390936.72107118124</v>
      </c>
      <c r="F19" s="892">
        <v>11.970916567612615</v>
      </c>
      <c r="G19" s="798"/>
    </row>
    <row r="20" spans="2:7" s="748" customFormat="1">
      <c r="B20" s="889" t="s">
        <v>1040</v>
      </c>
      <c r="C20" s="890">
        <v>202776.9129343442</v>
      </c>
      <c r="D20" s="890">
        <v>184122.38299916673</v>
      </c>
      <c r="E20" s="891">
        <v>221860.1920292092</v>
      </c>
      <c r="F20" s="892">
        <v>23.003864704019254</v>
      </c>
      <c r="G20" s="798"/>
    </row>
    <row r="21" spans="2:7" s="748" customFormat="1">
      <c r="B21" s="889" t="s">
        <v>801</v>
      </c>
      <c r="C21" s="890">
        <v>296607.78917059262</v>
      </c>
      <c r="D21" s="890">
        <v>277315.5950379537</v>
      </c>
      <c r="E21" s="891">
        <v>361310.62283008208</v>
      </c>
      <c r="F21" s="892">
        <v>46.742243388295257</v>
      </c>
      <c r="G21" s="798"/>
    </row>
    <row r="22" spans="2:7" s="748" customFormat="1">
      <c r="B22" s="889" t="s">
        <v>523</v>
      </c>
      <c r="C22" s="890">
        <v>167545.78734516661</v>
      </c>
      <c r="D22" s="890">
        <v>165835.62638028644</v>
      </c>
      <c r="E22" s="891">
        <v>167545.78734516661</v>
      </c>
      <c r="F22" s="892">
        <v>33.23442197230014</v>
      </c>
      <c r="G22" s="798"/>
    </row>
    <row r="23" spans="2:7" s="748" customFormat="1">
      <c r="B23" s="889" t="s">
        <v>525</v>
      </c>
      <c r="C23" s="890">
        <v>144825.16148012411</v>
      </c>
      <c r="D23" s="890">
        <v>41923.590285286649</v>
      </c>
      <c r="E23" s="891">
        <v>151685.96116384905</v>
      </c>
      <c r="F23" s="892">
        <v>20.804353383161924</v>
      </c>
      <c r="G23" s="798"/>
    </row>
    <row r="24" spans="2:7" s="748" customFormat="1">
      <c r="B24" s="889" t="s">
        <v>527</v>
      </c>
      <c r="C24" s="890">
        <v>304372.29779243789</v>
      </c>
      <c r="D24" s="890">
        <v>239508.0073666168</v>
      </c>
      <c r="E24" s="891">
        <v>304840.27332890232</v>
      </c>
      <c r="F24" s="892">
        <v>26.861613819363061</v>
      </c>
      <c r="G24" s="798"/>
    </row>
    <row r="25" spans="2:7" s="748" customFormat="1">
      <c r="B25" s="889" t="s">
        <v>531</v>
      </c>
      <c r="C25" s="890">
        <v>194438.13457002575</v>
      </c>
      <c r="D25" s="890">
        <v>214315.41009936223</v>
      </c>
      <c r="E25" s="891">
        <v>293817.59710868268</v>
      </c>
      <c r="F25" s="892">
        <v>23.578542904792798</v>
      </c>
      <c r="G25" s="798"/>
    </row>
    <row r="26" spans="2:7" s="748" customFormat="1" ht="13.5" thickBot="1">
      <c r="B26" s="893" t="s">
        <v>124</v>
      </c>
      <c r="C26" s="894">
        <v>5208792.8027668027</v>
      </c>
      <c r="D26" s="894">
        <v>4975901.6306928722</v>
      </c>
      <c r="E26" s="895">
        <v>8154598.8490071688</v>
      </c>
      <c r="F26" s="896">
        <v>0</v>
      </c>
      <c r="G26" s="798"/>
    </row>
    <row r="27" spans="2:7" s="748" customFormat="1">
      <c r="B27" s="1025" t="s">
        <v>1407</v>
      </c>
      <c r="C27" s="897"/>
      <c r="D27" s="897"/>
      <c r="E27" s="898"/>
      <c r="F27" s="898"/>
      <c r="G27" s="798"/>
    </row>
    <row r="28" spans="2:7" s="748" customFormat="1" ht="19.5" customHeight="1" thickBot="1">
      <c r="B28" s="1131" t="s">
        <v>1275</v>
      </c>
      <c r="C28" s="1131"/>
      <c r="D28" s="1131"/>
      <c r="E28" s="1131"/>
      <c r="F28" s="1131"/>
      <c r="G28" s="798"/>
    </row>
    <row r="29" spans="2:7" ht="23.25" customHeight="1" thickBot="1">
      <c r="B29" s="1002" t="s">
        <v>507</v>
      </c>
      <c r="C29" s="900">
        <v>17248137.282456513</v>
      </c>
      <c r="D29" s="900">
        <v>15325577.066608738</v>
      </c>
      <c r="E29" s="900">
        <v>22244053.716691885</v>
      </c>
      <c r="F29" s="901">
        <v>27.3</v>
      </c>
      <c r="G29" s="220"/>
    </row>
    <row r="30" spans="2:7" ht="13.9" customHeight="1"/>
    <row r="31" spans="2:7" ht="12.75" customHeight="1">
      <c r="B31" s="871" t="s">
        <v>1386</v>
      </c>
      <c r="C31" s="726"/>
      <c r="D31" s="726"/>
      <c r="E31" s="726"/>
      <c r="F31" s="726"/>
      <c r="G31" s="726"/>
    </row>
    <row r="32" spans="2:7" ht="12.75" customHeight="1">
      <c r="B32" s="871" t="s">
        <v>1408</v>
      </c>
      <c r="C32" s="726"/>
      <c r="D32" s="726"/>
      <c r="E32" s="726"/>
      <c r="F32" s="726"/>
      <c r="G32" s="726"/>
    </row>
    <row r="33" spans="2:2" ht="15" customHeight="1">
      <c r="B33" s="735" t="s">
        <v>803</v>
      </c>
    </row>
    <row r="34" spans="2:2">
      <c r="B34" s="871" t="s">
        <v>1387</v>
      </c>
    </row>
    <row r="35" spans="2:2">
      <c r="B35" s="378"/>
    </row>
  </sheetData>
  <mergeCells count="9">
    <mergeCell ref="B28:F28"/>
    <mergeCell ref="B1:F1"/>
    <mergeCell ref="B2:G2"/>
    <mergeCell ref="B3:F3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57" orientation="portrait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B1:L35"/>
  <sheetViews>
    <sheetView showGridLines="0" view="pageBreakPreview" zoomScale="75" zoomScaleNormal="75" workbookViewId="0">
      <selection activeCell="B30" sqref="B30"/>
    </sheetView>
  </sheetViews>
  <sheetFormatPr baseColWidth="10" defaultColWidth="11.42578125" defaultRowHeight="12.75"/>
  <cols>
    <col min="1" max="1" width="19.85546875" style="26" customWidth="1"/>
    <col min="2" max="2" width="35.7109375" style="26" bestFit="1" customWidth="1"/>
    <col min="3" max="5" width="34.28515625" style="26" customWidth="1"/>
    <col min="6" max="16384" width="11.42578125" style="26"/>
  </cols>
  <sheetData>
    <row r="1" spans="2:12" ht="18">
      <c r="B1" s="1065" t="s">
        <v>272</v>
      </c>
      <c r="C1" s="1065"/>
      <c r="D1" s="1065"/>
      <c r="E1" s="1065"/>
      <c r="F1" s="25"/>
      <c r="G1" s="25"/>
      <c r="H1" s="25"/>
    </row>
    <row r="3" spans="2:12" ht="24.75" customHeight="1">
      <c r="B3" s="1066" t="s">
        <v>1388</v>
      </c>
      <c r="C3" s="1066"/>
      <c r="D3" s="1066"/>
      <c r="E3" s="1066"/>
      <c r="F3" s="39"/>
      <c r="G3" s="39"/>
      <c r="H3" s="39"/>
    </row>
    <row r="4" spans="2:12" ht="13.5" thickBot="1">
      <c r="B4" s="27"/>
      <c r="C4" s="27"/>
      <c r="D4" s="27"/>
      <c r="E4" s="27"/>
    </row>
    <row r="5" spans="2:12" s="748" customFormat="1" ht="21" customHeight="1">
      <c r="B5" s="1068" t="s">
        <v>271</v>
      </c>
      <c r="C5" s="1083" t="s">
        <v>168</v>
      </c>
      <c r="D5" s="1068" t="s">
        <v>169</v>
      </c>
      <c r="E5" s="1053" t="s">
        <v>170</v>
      </c>
      <c r="F5" s="758"/>
      <c r="G5" s="758"/>
      <c r="H5" s="758"/>
    </row>
    <row r="6" spans="2:12" s="748" customFormat="1" ht="13.5" customHeight="1">
      <c r="B6" s="1132"/>
      <c r="C6" s="1133"/>
      <c r="D6" s="1132"/>
      <c r="E6" s="1134"/>
      <c r="F6" s="758"/>
      <c r="G6" s="758"/>
      <c r="H6" s="758"/>
    </row>
    <row r="7" spans="2:12" s="748" customFormat="1" ht="15.75" customHeight="1" thickBot="1">
      <c r="B7" s="1069"/>
      <c r="C7" s="1084"/>
      <c r="D7" s="1069"/>
      <c r="E7" s="1054"/>
      <c r="F7" s="758"/>
      <c r="G7" s="758"/>
      <c r="H7" s="758"/>
    </row>
    <row r="8" spans="2:12" s="748" customFormat="1">
      <c r="B8" s="91" t="s">
        <v>513</v>
      </c>
      <c r="C8" s="902">
        <v>2599984.3624583543</v>
      </c>
      <c r="D8" s="902">
        <v>68798.890384835628</v>
      </c>
      <c r="E8" s="981">
        <v>2668783.25284319</v>
      </c>
      <c r="F8" s="744"/>
      <c r="G8" s="744"/>
      <c r="H8" s="744"/>
      <c r="I8" s="744"/>
      <c r="J8" s="744"/>
      <c r="K8" s="744"/>
      <c r="L8" s="744"/>
    </row>
    <row r="9" spans="2:12" s="748" customFormat="1">
      <c r="B9" s="92" t="s">
        <v>514</v>
      </c>
      <c r="C9" s="903">
        <v>1360570.9446339065</v>
      </c>
      <c r="D9" s="903">
        <v>0</v>
      </c>
      <c r="E9" s="982">
        <v>1360570.9446339065</v>
      </c>
      <c r="F9" s="744"/>
      <c r="G9" s="744"/>
      <c r="H9" s="744"/>
      <c r="I9" s="744"/>
      <c r="J9" s="744"/>
      <c r="K9" s="744"/>
      <c r="L9" s="744"/>
    </row>
    <row r="10" spans="2:12" s="748" customFormat="1">
      <c r="B10" s="92" t="s">
        <v>516</v>
      </c>
      <c r="C10" s="903">
        <v>145807.75872385048</v>
      </c>
      <c r="D10" s="903">
        <v>1855.502571016088</v>
      </c>
      <c r="E10" s="982">
        <v>147663.26129486656</v>
      </c>
      <c r="F10" s="744"/>
      <c r="G10" s="744"/>
      <c r="H10" s="744"/>
      <c r="I10" s="744"/>
      <c r="J10" s="744"/>
      <c r="K10" s="744"/>
      <c r="L10" s="744"/>
    </row>
    <row r="11" spans="2:12" s="748" customFormat="1">
      <c r="B11" s="92" t="s">
        <v>528</v>
      </c>
      <c r="C11" s="903">
        <v>2464984.0519008841</v>
      </c>
      <c r="D11" s="903">
        <v>0</v>
      </c>
      <c r="E11" s="982">
        <v>2464984.0519008841</v>
      </c>
      <c r="F11" s="744"/>
      <c r="G11" s="744"/>
      <c r="H11" s="744"/>
      <c r="I11" s="744"/>
      <c r="J11" s="744"/>
      <c r="K11" s="744"/>
      <c r="L11" s="744"/>
    </row>
    <row r="12" spans="2:12" s="748" customFormat="1">
      <c r="B12" s="92" t="s">
        <v>1025</v>
      </c>
      <c r="C12" s="903">
        <v>1837533.29552185</v>
      </c>
      <c r="D12" s="903">
        <v>0</v>
      </c>
      <c r="E12" s="982">
        <v>1837533.29552185</v>
      </c>
      <c r="F12" s="744"/>
      <c r="G12" s="744"/>
      <c r="H12" s="744"/>
      <c r="I12" s="744"/>
      <c r="J12" s="744"/>
      <c r="K12" s="744"/>
      <c r="L12" s="744"/>
    </row>
    <row r="13" spans="2:12" s="748" customFormat="1">
      <c r="B13" s="92" t="s">
        <v>519</v>
      </c>
      <c r="C13" s="903">
        <v>979204.28192228929</v>
      </c>
      <c r="D13" s="903">
        <v>85650.91052738353</v>
      </c>
      <c r="E13" s="982">
        <v>1064855.1924496728</v>
      </c>
      <c r="F13" s="744"/>
      <c r="G13" s="744"/>
      <c r="H13" s="744"/>
      <c r="I13" s="744"/>
      <c r="J13" s="744"/>
      <c r="K13" s="744"/>
      <c r="L13" s="744"/>
    </row>
    <row r="14" spans="2:12" s="748" customFormat="1">
      <c r="B14" s="92" t="s">
        <v>799</v>
      </c>
      <c r="C14" s="903">
        <v>630.53047986242063</v>
      </c>
      <c r="D14" s="903">
        <v>836.20026839405148</v>
      </c>
      <c r="E14" s="982">
        <v>1466.730748256472</v>
      </c>
      <c r="F14" s="744"/>
      <c r="G14" s="744"/>
      <c r="H14" s="744"/>
      <c r="I14" s="744"/>
      <c r="J14" s="744"/>
      <c r="K14" s="744"/>
      <c r="L14" s="744"/>
    </row>
    <row r="15" spans="2:12" s="748" customFormat="1">
      <c r="B15" s="92" t="s">
        <v>800</v>
      </c>
      <c r="C15" s="903">
        <v>46.118761086024435</v>
      </c>
      <c r="D15" s="903">
        <v>45.460994160190189</v>
      </c>
      <c r="E15" s="982">
        <v>91.579755246214631</v>
      </c>
      <c r="F15" s="744"/>
      <c r="G15" s="744"/>
      <c r="H15" s="744"/>
      <c r="I15" s="744"/>
      <c r="J15" s="744"/>
      <c r="K15" s="744"/>
      <c r="L15" s="744"/>
    </row>
    <row r="16" spans="2:12" s="748" customFormat="1">
      <c r="B16" s="92" t="s">
        <v>530</v>
      </c>
      <c r="C16" s="903">
        <v>319553.06153991394</v>
      </c>
      <c r="D16" s="903">
        <v>0</v>
      </c>
      <c r="E16" s="982">
        <v>319553.06153991394</v>
      </c>
      <c r="F16" s="744"/>
      <c r="G16" s="744"/>
      <c r="H16" s="744"/>
      <c r="I16" s="744"/>
      <c r="J16" s="744"/>
      <c r="K16" s="744"/>
      <c r="L16" s="744"/>
    </row>
    <row r="17" spans="2:12" s="748" customFormat="1">
      <c r="B17" s="92" t="s">
        <v>532</v>
      </c>
      <c r="C17" s="903">
        <v>280949.96679772373</v>
      </c>
      <c r="D17" s="903">
        <v>0</v>
      </c>
      <c r="E17" s="982">
        <v>280949.96679772373</v>
      </c>
      <c r="F17" s="744"/>
      <c r="G17" s="744"/>
      <c r="H17" s="744"/>
      <c r="I17" s="744"/>
      <c r="J17" s="744"/>
      <c r="K17" s="744"/>
      <c r="L17" s="744"/>
    </row>
    <row r="18" spans="2:12" s="748" customFormat="1">
      <c r="B18" s="92" t="s">
        <v>529</v>
      </c>
      <c r="C18" s="903">
        <v>871795.35120688216</v>
      </c>
      <c r="D18" s="903">
        <v>17873.355094826984</v>
      </c>
      <c r="E18" s="982">
        <v>889668.70630170917</v>
      </c>
      <c r="F18" s="744"/>
      <c r="G18" s="744"/>
      <c r="H18" s="744"/>
      <c r="I18" s="744"/>
      <c r="J18" s="744"/>
      <c r="K18" s="744"/>
      <c r="L18" s="744"/>
    </row>
    <row r="19" spans="2:12" s="748" customFormat="1">
      <c r="B19" s="92" t="s">
        <v>521</v>
      </c>
      <c r="C19" s="903">
        <v>1263943.1729311452</v>
      </c>
      <c r="D19" s="903">
        <v>0</v>
      </c>
      <c r="E19" s="982">
        <v>1263943.1729311452</v>
      </c>
      <c r="F19" s="744"/>
      <c r="G19" s="744"/>
      <c r="H19" s="744"/>
      <c r="I19" s="744"/>
      <c r="J19" s="744"/>
      <c r="K19" s="744"/>
      <c r="L19" s="744"/>
    </row>
    <row r="20" spans="2:12" s="748" customFormat="1">
      <c r="B20" s="92" t="s">
        <v>522</v>
      </c>
      <c r="C20" s="903">
        <v>355283.41478208482</v>
      </c>
      <c r="D20" s="903">
        <v>35653.306289096414</v>
      </c>
      <c r="E20" s="982">
        <v>390936.72107118124</v>
      </c>
      <c r="F20" s="744"/>
      <c r="G20" s="744"/>
      <c r="H20" s="744"/>
      <c r="I20" s="744"/>
      <c r="J20" s="744"/>
      <c r="K20" s="744"/>
      <c r="L20" s="744"/>
    </row>
    <row r="21" spans="2:12" s="748" customFormat="1">
      <c r="B21" s="92" t="s">
        <v>1040</v>
      </c>
      <c r="C21" s="903">
        <v>115397.5974495167</v>
      </c>
      <c r="D21" s="903">
        <v>106462.59457969249</v>
      </c>
      <c r="E21" s="982">
        <v>221860.1920292092</v>
      </c>
      <c r="F21" s="744"/>
      <c r="G21" s="744"/>
      <c r="H21" s="744"/>
      <c r="I21" s="744"/>
      <c r="J21" s="744"/>
      <c r="K21" s="744"/>
      <c r="L21" s="744"/>
    </row>
    <row r="22" spans="2:12" s="748" customFormat="1">
      <c r="B22" s="92" t="s">
        <v>801</v>
      </c>
      <c r="C22" s="903">
        <v>347952.33591568295</v>
      </c>
      <c r="D22" s="903">
        <v>13358.286914399123</v>
      </c>
      <c r="E22" s="982">
        <v>361310.62283008208</v>
      </c>
      <c r="F22" s="744"/>
      <c r="G22" s="744"/>
      <c r="H22" s="744"/>
      <c r="I22" s="744"/>
      <c r="J22" s="744"/>
      <c r="K22" s="744"/>
      <c r="L22" s="744"/>
    </row>
    <row r="23" spans="2:12" s="748" customFormat="1">
      <c r="B23" s="92" t="s">
        <v>523</v>
      </c>
      <c r="C23" s="903">
        <v>167545.78734516661</v>
      </c>
      <c r="D23" s="903">
        <v>0</v>
      </c>
      <c r="E23" s="982">
        <v>167545.78734516661</v>
      </c>
      <c r="F23" s="744"/>
      <c r="G23" s="744"/>
      <c r="H23" s="744"/>
      <c r="I23" s="744"/>
      <c r="J23" s="744"/>
      <c r="K23" s="744"/>
      <c r="L23" s="744"/>
    </row>
    <row r="24" spans="2:12" s="748" customFormat="1">
      <c r="B24" s="92" t="s">
        <v>525</v>
      </c>
      <c r="C24" s="903">
        <v>150242.7090141628</v>
      </c>
      <c r="D24" s="903">
        <v>1443.2521496862219</v>
      </c>
      <c r="E24" s="982">
        <v>151685.96116384902</v>
      </c>
      <c r="F24" s="744"/>
      <c r="G24" s="744"/>
      <c r="H24" s="744"/>
      <c r="I24" s="744"/>
      <c r="J24" s="744"/>
      <c r="K24" s="744"/>
      <c r="L24" s="744"/>
    </row>
    <row r="25" spans="2:12" s="748" customFormat="1">
      <c r="B25" s="92" t="s">
        <v>527</v>
      </c>
      <c r="C25" s="903">
        <v>285027.07084050804</v>
      </c>
      <c r="D25" s="903">
        <v>19813.202488394258</v>
      </c>
      <c r="E25" s="982">
        <v>304840.27332890232</v>
      </c>
      <c r="F25" s="744"/>
      <c r="G25" s="744"/>
      <c r="H25" s="744"/>
      <c r="I25" s="744"/>
      <c r="J25" s="744"/>
      <c r="K25" s="744"/>
      <c r="L25" s="744"/>
    </row>
    <row r="26" spans="2:12" s="748" customFormat="1" ht="14.25" customHeight="1">
      <c r="B26" s="92" t="s">
        <v>531</v>
      </c>
      <c r="C26" s="903">
        <v>266747.56813695631</v>
      </c>
      <c r="D26" s="903">
        <v>27070.028971726355</v>
      </c>
      <c r="E26" s="982">
        <v>293817.59710868268</v>
      </c>
      <c r="F26" s="744"/>
      <c r="G26" s="794"/>
      <c r="H26" s="744"/>
      <c r="I26" s="744"/>
      <c r="J26" s="744"/>
      <c r="K26" s="744"/>
      <c r="L26" s="744"/>
    </row>
    <row r="27" spans="2:12" s="748" customFormat="1" ht="14.25" customHeight="1" thickBot="1">
      <c r="B27" s="172" t="s">
        <v>124</v>
      </c>
      <c r="C27" s="904">
        <v>526.3331928443215</v>
      </c>
      <c r="D27" s="904">
        <v>8154072.515814323</v>
      </c>
      <c r="E27" s="983">
        <v>8154598.8490071669</v>
      </c>
      <c r="F27" s="744"/>
      <c r="G27" s="794"/>
      <c r="H27" s="744"/>
      <c r="I27" s="744"/>
      <c r="J27" s="744"/>
      <c r="K27" s="744"/>
      <c r="L27" s="744"/>
    </row>
    <row r="28" spans="2:12" s="748" customFormat="1" ht="14.25" customHeight="1">
      <c r="B28" s="899" t="s">
        <v>1389</v>
      </c>
      <c r="C28" s="740"/>
      <c r="D28" s="740"/>
      <c r="E28" s="740"/>
      <c r="F28" s="744"/>
      <c r="G28" s="794"/>
      <c r="H28" s="744"/>
      <c r="I28" s="744"/>
      <c r="J28" s="744"/>
      <c r="K28" s="744"/>
      <c r="L28" s="744"/>
    </row>
    <row r="29" spans="2:12" ht="13.5" thickBot="1">
      <c r="C29" s="193"/>
      <c r="D29" s="193"/>
      <c r="E29" s="193"/>
    </row>
    <row r="30" spans="2:12" s="748" customFormat="1" ht="18" customHeight="1" thickBot="1">
      <c r="B30" s="1023" t="s">
        <v>508</v>
      </c>
      <c r="C30" s="905">
        <v>13813605.634345807</v>
      </c>
      <c r="D30" s="905">
        <v>8430448.0823460743</v>
      </c>
      <c r="E30" s="1003">
        <v>22244053.716691881</v>
      </c>
      <c r="H30" s="25"/>
    </row>
    <row r="31" spans="2:12" s="190" customFormat="1" ht="23.25" customHeight="1" thickBot="1">
      <c r="B31" s="1024" t="s">
        <v>1276</v>
      </c>
      <c r="C31" s="739">
        <v>27.3</v>
      </c>
      <c r="D31" s="1004">
        <v>7.9</v>
      </c>
      <c r="E31" s="906"/>
      <c r="F31" s="907"/>
      <c r="G31" s="738"/>
    </row>
    <row r="32" spans="2:12">
      <c r="B32" s="664" t="s">
        <v>1390</v>
      </c>
      <c r="C32" s="737"/>
      <c r="D32" s="220"/>
      <c r="E32" s="220"/>
      <c r="F32" s="220"/>
      <c r="G32" s="220"/>
    </row>
    <row r="33" spans="2:7">
      <c r="B33" s="871" t="s">
        <v>1386</v>
      </c>
      <c r="C33" s="737"/>
      <c r="D33" s="220"/>
      <c r="E33" s="220"/>
      <c r="F33" s="220"/>
      <c r="G33" s="220"/>
    </row>
    <row r="34" spans="2:7">
      <c r="B34" s="736" t="s">
        <v>803</v>
      </c>
      <c r="C34" s="193"/>
      <c r="D34" s="193"/>
      <c r="E34" s="193"/>
      <c r="F34" s="798"/>
    </row>
    <row r="35" spans="2:7">
      <c r="B35" s="871" t="s">
        <v>1387</v>
      </c>
      <c r="C35" s="193"/>
      <c r="D35" s="193"/>
      <c r="E35" s="193"/>
    </row>
  </sheetData>
  <mergeCells count="6">
    <mergeCell ref="B1:E1"/>
    <mergeCell ref="B3:E3"/>
    <mergeCell ref="B5:B7"/>
    <mergeCell ref="C5:C7"/>
    <mergeCell ref="D5:D7"/>
    <mergeCell ref="E5:E7"/>
  </mergeCells>
  <printOptions horizontalCentered="1"/>
  <pageMargins left="0.78740157480314965" right="0.78740157480314965" top="0.59055118110236227" bottom="0.98425196850393704" header="0" footer="0"/>
  <pageSetup paperSize="9" scale="45" orientation="portrait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D64"/>
  <sheetViews>
    <sheetView view="pageBreakPreview" topLeftCell="A22" zoomScaleNormal="75" zoomScaleSheetLayoutView="100" workbookViewId="0">
      <selection activeCell="E26" sqref="E26"/>
    </sheetView>
  </sheetViews>
  <sheetFormatPr baseColWidth="10" defaultColWidth="11.42578125" defaultRowHeight="12.75"/>
  <cols>
    <col min="1" max="1" width="52.140625" style="26" customWidth="1"/>
    <col min="2" max="2" width="19.5703125" style="26" customWidth="1"/>
    <col min="3" max="3" width="28.7109375" style="26" customWidth="1"/>
    <col min="4" max="4" width="11.28515625" style="26" customWidth="1"/>
    <col min="5" max="16384" width="11.42578125" style="26"/>
  </cols>
  <sheetData>
    <row r="1" spans="1:4" ht="18">
      <c r="A1" s="1065" t="s">
        <v>272</v>
      </c>
      <c r="B1" s="1065"/>
      <c r="C1" s="1065"/>
      <c r="D1" s="1065"/>
    </row>
    <row r="3" spans="1:4" ht="21.75" customHeight="1">
      <c r="A3" s="1080" t="s">
        <v>1391</v>
      </c>
      <c r="B3" s="1080"/>
      <c r="C3" s="1080"/>
      <c r="D3" s="1080"/>
    </row>
    <row r="4" spans="1:4" ht="13.5" thickBot="1">
      <c r="A4" s="1135"/>
      <c r="B4" s="1135"/>
      <c r="C4" s="1135"/>
      <c r="D4" s="1135"/>
    </row>
    <row r="5" spans="1:4" s="748" customFormat="1" ht="12.75" customHeight="1">
      <c r="A5" s="1068" t="s">
        <v>171</v>
      </c>
      <c r="B5" s="1085" t="s">
        <v>172</v>
      </c>
      <c r="C5" s="1085" t="s">
        <v>810</v>
      </c>
      <c r="D5" s="1085" t="s">
        <v>125</v>
      </c>
    </row>
    <row r="6" spans="1:4" s="748" customFormat="1" ht="25.15" customHeight="1" thickBot="1">
      <c r="A6" s="1069"/>
      <c r="B6" s="1086"/>
      <c r="C6" s="1086"/>
      <c r="D6" s="1086"/>
    </row>
    <row r="7" spans="1:4" s="748" customFormat="1" ht="12.75" customHeight="1">
      <c r="A7" s="83" t="s">
        <v>173</v>
      </c>
      <c r="B7" s="532">
        <v>15</v>
      </c>
      <c r="C7" s="908">
        <v>379169.58089171926</v>
      </c>
      <c r="D7" s="909">
        <f>C7*100/$C$61</f>
        <v>3.7511632544128393</v>
      </c>
    </row>
    <row r="8" spans="1:4" s="748" customFormat="1" ht="18.75" customHeight="1">
      <c r="A8" s="84" t="s">
        <v>174</v>
      </c>
      <c r="B8" s="85">
        <v>131</v>
      </c>
      <c r="C8" s="910">
        <v>3557247.0035333857</v>
      </c>
      <c r="D8" s="911">
        <f t="shared" ref="D8:D60" si="0">C8*100/$C$61</f>
        <v>35.192206651026829</v>
      </c>
    </row>
    <row r="9" spans="1:4" s="748" customFormat="1" ht="18.75" customHeight="1">
      <c r="A9" s="753" t="s">
        <v>175</v>
      </c>
      <c r="B9" s="864">
        <v>12</v>
      </c>
      <c r="C9" s="138">
        <v>339726.23599776579</v>
      </c>
      <c r="D9" s="911">
        <f t="shared" si="0"/>
        <v>3.3609462289611498</v>
      </c>
    </row>
    <row r="10" spans="1:4" s="748" customFormat="1" ht="12.75" customHeight="1">
      <c r="A10" s="753" t="s">
        <v>176</v>
      </c>
      <c r="B10" s="864">
        <v>7</v>
      </c>
      <c r="C10" s="138">
        <v>83951.178897056612</v>
      </c>
      <c r="D10" s="911">
        <f t="shared" si="0"/>
        <v>0.83053755710748489</v>
      </c>
    </row>
    <row r="11" spans="1:4" s="748" customFormat="1" ht="12.75" customHeight="1">
      <c r="A11" s="84" t="s">
        <v>177</v>
      </c>
      <c r="B11" s="85">
        <v>19</v>
      </c>
      <c r="C11" s="912">
        <f>SUM(C9:C10)</f>
        <v>423677.4148948224</v>
      </c>
      <c r="D11" s="911">
        <f t="shared" si="0"/>
        <v>4.191483786068634</v>
      </c>
    </row>
    <row r="12" spans="1:4" s="748" customFormat="1" ht="18.75" customHeight="1">
      <c r="A12" s="84"/>
      <c r="B12" s="85"/>
      <c r="C12" s="912"/>
      <c r="D12" s="911">
        <f t="shared" si="0"/>
        <v>0</v>
      </c>
    </row>
    <row r="13" spans="1:4" s="748" customFormat="1" ht="18.75" customHeight="1">
      <c r="A13" s="84" t="s">
        <v>178</v>
      </c>
      <c r="B13" s="85">
        <v>104</v>
      </c>
      <c r="C13" s="913">
        <v>88513.650647595801</v>
      </c>
      <c r="D13" s="911">
        <f t="shared" si="0"/>
        <v>0.87567455448915699</v>
      </c>
    </row>
    <row r="14" spans="1:4" s="748" customFormat="1" ht="12.75" customHeight="1">
      <c r="A14" s="753" t="s">
        <v>179</v>
      </c>
      <c r="B14" s="864">
        <v>48</v>
      </c>
      <c r="C14" s="138">
        <v>7450.1547248080933</v>
      </c>
      <c r="D14" s="911">
        <f t="shared" si="0"/>
        <v>7.3705138945128534E-2</v>
      </c>
    </row>
    <row r="15" spans="1:4" s="748" customFormat="1" ht="12.75" customHeight="1">
      <c r="A15" s="753" t="s">
        <v>204</v>
      </c>
      <c r="B15" s="864">
        <v>1</v>
      </c>
      <c r="C15" s="138">
        <v>22038.610939432001</v>
      </c>
      <c r="D15" s="911">
        <f t="shared" si="0"/>
        <v>0.21803022104219544</v>
      </c>
    </row>
    <row r="16" spans="1:4" s="748" customFormat="1" ht="12.75" customHeight="1">
      <c r="A16" s="753" t="s">
        <v>205</v>
      </c>
      <c r="B16" s="864">
        <v>22</v>
      </c>
      <c r="C16" s="138">
        <v>1403.4140653354909</v>
      </c>
      <c r="D16" s="911">
        <f t="shared" si="0"/>
        <v>1.3884118183299141E-2</v>
      </c>
    </row>
    <row r="17" spans="1:4" s="748" customFormat="1" ht="12.75" customHeight="1">
      <c r="A17" s="753" t="s">
        <v>206</v>
      </c>
      <c r="B17" s="864">
        <v>6</v>
      </c>
      <c r="C17" s="138">
        <v>4155.3318379559996</v>
      </c>
      <c r="D17" s="911">
        <f t="shared" si="0"/>
        <v>4.1109120789105807E-2</v>
      </c>
    </row>
    <row r="18" spans="1:4" s="748" customFormat="1" ht="12.75" customHeight="1">
      <c r="A18" s="753" t="s">
        <v>208</v>
      </c>
      <c r="B18" s="864">
        <v>3</v>
      </c>
      <c r="C18" s="138">
        <v>554.59596509360006</v>
      </c>
      <c r="D18" s="911">
        <f t="shared" si="0"/>
        <v>5.4866743276508756E-3</v>
      </c>
    </row>
    <row r="19" spans="1:4" s="748" customFormat="1" ht="12.75" customHeight="1">
      <c r="A19" s="753" t="s">
        <v>536</v>
      </c>
      <c r="B19" s="864">
        <v>5</v>
      </c>
      <c r="C19" s="138">
        <v>750.06288968357001</v>
      </c>
      <c r="D19" s="911">
        <f t="shared" si="0"/>
        <v>7.4204485066095283E-3</v>
      </c>
    </row>
    <row r="20" spans="1:4" s="748" customFormat="1" ht="12.75" customHeight="1">
      <c r="A20" s="753" t="s">
        <v>209</v>
      </c>
      <c r="B20" s="864">
        <v>13</v>
      </c>
      <c r="C20" s="138">
        <v>2190.6684143706975</v>
      </c>
      <c r="D20" s="911">
        <f t="shared" si="0"/>
        <v>2.1672505582500605E-2</v>
      </c>
    </row>
    <row r="21" spans="1:4" s="748" customFormat="1" ht="12.75" customHeight="1">
      <c r="A21" s="753" t="s">
        <v>210</v>
      </c>
      <c r="B21" s="864">
        <v>3</v>
      </c>
      <c r="C21" s="138">
        <v>3622.0200173180001</v>
      </c>
      <c r="D21" s="911">
        <f t="shared" si="0"/>
        <v>3.5833012668785434E-2</v>
      </c>
    </row>
    <row r="22" spans="1:4" s="748" customFormat="1" ht="12.75" customHeight="1">
      <c r="A22" s="753" t="s">
        <v>211</v>
      </c>
      <c r="B22" s="864">
        <v>17</v>
      </c>
      <c r="C22" s="138">
        <v>18414.24905480125</v>
      </c>
      <c r="D22" s="911">
        <f t="shared" si="0"/>
        <v>0.18217404004173729</v>
      </c>
    </row>
    <row r="23" spans="1:4" s="748" customFormat="1" ht="12.75" customHeight="1">
      <c r="A23" s="753" t="s">
        <v>212</v>
      </c>
      <c r="B23" s="864">
        <v>19</v>
      </c>
      <c r="C23" s="138">
        <v>14814.485439404312</v>
      </c>
      <c r="D23" s="911">
        <f t="shared" si="0"/>
        <v>0.14656121222234139</v>
      </c>
    </row>
    <row r="24" spans="1:4" s="748" customFormat="1" ht="12.75" customHeight="1">
      <c r="A24" s="753" t="s">
        <v>213</v>
      </c>
      <c r="B24" s="864">
        <v>4</v>
      </c>
      <c r="C24" s="138">
        <v>9229.7209990977972</v>
      </c>
      <c r="D24" s="911">
        <f t="shared" si="0"/>
        <v>9.1310569215164422E-2</v>
      </c>
    </row>
    <row r="25" spans="1:4" s="748" customFormat="1" ht="12.75" customHeight="1">
      <c r="A25" s="753" t="s">
        <v>214</v>
      </c>
      <c r="B25" s="864">
        <v>64</v>
      </c>
      <c r="C25" s="138">
        <v>16525.338941826845</v>
      </c>
      <c r="D25" s="911">
        <f t="shared" si="0"/>
        <v>0.16348686004693214</v>
      </c>
    </row>
    <row r="26" spans="1:4" ht="18.75" customHeight="1">
      <c r="A26" s="914" t="s">
        <v>215</v>
      </c>
      <c r="B26" s="85">
        <f>SUM(B14:B25)</f>
        <v>205</v>
      </c>
      <c r="C26" s="912">
        <f>SUM(C14:C25)</f>
        <v>101148.65328912766</v>
      </c>
      <c r="D26" s="911">
        <f t="shared" si="0"/>
        <v>1.0006739215714506</v>
      </c>
    </row>
    <row r="27" spans="1:4" ht="18.75" customHeight="1">
      <c r="A27" s="914"/>
      <c r="B27" s="85"/>
      <c r="C27" s="912"/>
      <c r="D27" s="911">
        <f t="shared" si="0"/>
        <v>0</v>
      </c>
    </row>
    <row r="28" spans="1:4" ht="12.75" customHeight="1">
      <c r="A28" s="128" t="s">
        <v>216</v>
      </c>
      <c r="B28" s="85">
        <v>57</v>
      </c>
      <c r="C28" s="913">
        <v>164123.82437813471</v>
      </c>
      <c r="D28" s="911">
        <f t="shared" si="0"/>
        <v>1.6236936985638095</v>
      </c>
    </row>
    <row r="29" spans="1:4" ht="12.75" customHeight="1">
      <c r="A29" s="128"/>
      <c r="B29" s="85"/>
      <c r="C29" s="912"/>
      <c r="D29" s="911">
        <f t="shared" si="0"/>
        <v>0</v>
      </c>
    </row>
    <row r="30" spans="1:4" ht="12.75" customHeight="1">
      <c r="A30" s="176" t="s">
        <v>221</v>
      </c>
      <c r="B30" s="864">
        <v>247</v>
      </c>
      <c r="C30" s="138">
        <v>85873.733011931647</v>
      </c>
      <c r="D30" s="911">
        <f t="shared" si="0"/>
        <v>0.84955758063727038</v>
      </c>
    </row>
    <row r="31" spans="1:4" ht="12.75" customHeight="1">
      <c r="A31" s="176" t="s">
        <v>222</v>
      </c>
      <c r="B31" s="864">
        <v>1</v>
      </c>
      <c r="C31" s="138">
        <v>2.6485541620700004</v>
      </c>
      <c r="D31" s="911">
        <f t="shared" si="0"/>
        <v>2.6202415886617209E-5</v>
      </c>
    </row>
    <row r="32" spans="1:4" ht="18.75" customHeight="1">
      <c r="A32" s="128" t="s">
        <v>223</v>
      </c>
      <c r="B32" s="85">
        <v>248</v>
      </c>
      <c r="C32" s="912">
        <f>SUM(C30:C31)</f>
        <v>85876.381566093711</v>
      </c>
      <c r="D32" s="911">
        <f t="shared" si="0"/>
        <v>0.84958378305315696</v>
      </c>
    </row>
    <row r="33" spans="1:4" ht="15" customHeight="1">
      <c r="A33" s="128"/>
      <c r="B33" s="85"/>
      <c r="C33" s="912"/>
      <c r="D33" s="911">
        <f t="shared" si="0"/>
        <v>0</v>
      </c>
    </row>
    <row r="34" spans="1:4" ht="15" customHeight="1">
      <c r="A34" s="128" t="s">
        <v>126</v>
      </c>
      <c r="B34" s="85">
        <v>1</v>
      </c>
      <c r="C34" s="913">
        <v>234950.329983</v>
      </c>
      <c r="D34" s="911">
        <f t="shared" si="0"/>
        <v>2.3243875270049346</v>
      </c>
    </row>
    <row r="35" spans="1:4" ht="15" customHeight="1">
      <c r="A35" s="176" t="s">
        <v>224</v>
      </c>
      <c r="B35" s="864">
        <v>76</v>
      </c>
      <c r="C35" s="138">
        <v>198.6355230178003</v>
      </c>
      <c r="D35" s="911">
        <f t="shared" si="0"/>
        <v>1.9651214456948567E-3</v>
      </c>
    </row>
    <row r="36" spans="1:4" ht="15" customHeight="1">
      <c r="A36" s="176" t="s">
        <v>225</v>
      </c>
      <c r="B36" s="864">
        <v>2</v>
      </c>
      <c r="C36" s="138">
        <v>446.86782239190001</v>
      </c>
      <c r="D36" s="911">
        <f t="shared" si="0"/>
        <v>4.4209088476817385E-3</v>
      </c>
    </row>
    <row r="37" spans="1:4" ht="12.75" customHeight="1">
      <c r="A37" s="176" t="s">
        <v>537</v>
      </c>
      <c r="B37" s="864">
        <v>1</v>
      </c>
      <c r="C37" s="138">
        <v>58.976949639099999</v>
      </c>
      <c r="D37" s="911">
        <f t="shared" si="0"/>
        <v>5.8346496526240734E-4</v>
      </c>
    </row>
    <row r="38" spans="1:4" ht="12.75" customHeight="1">
      <c r="A38" s="176" t="s">
        <v>538</v>
      </c>
      <c r="B38" s="864">
        <v>7</v>
      </c>
      <c r="C38" s="138">
        <v>6151.78599418875</v>
      </c>
      <c r="D38" s="911">
        <f t="shared" si="0"/>
        <v>6.0860244949349954E-2</v>
      </c>
    </row>
    <row r="39" spans="1:4" ht="12.75" customHeight="1">
      <c r="A39" s="176" t="s">
        <v>226</v>
      </c>
      <c r="B39" s="864">
        <v>4</v>
      </c>
      <c r="C39" s="138">
        <v>6124.4621380290009</v>
      </c>
      <c r="D39" s="911">
        <f t="shared" si="0"/>
        <v>6.0589927259428029E-2</v>
      </c>
    </row>
    <row r="40" spans="1:4" ht="12.75" customHeight="1">
      <c r="A40" s="176" t="s">
        <v>227</v>
      </c>
      <c r="B40" s="864">
        <v>134</v>
      </c>
      <c r="C40" s="138">
        <v>39.417573874820015</v>
      </c>
      <c r="D40" s="911">
        <f t="shared" si="0"/>
        <v>3.8996207013651166E-4</v>
      </c>
    </row>
    <row r="41" spans="1:4" ht="12.75" customHeight="1">
      <c r="A41" s="176" t="s">
        <v>228</v>
      </c>
      <c r="B41" s="864">
        <v>28</v>
      </c>
      <c r="C41" s="138">
        <v>1049.14241195108</v>
      </c>
      <c r="D41" s="911">
        <f t="shared" si="0"/>
        <v>1.0379272659746469E-2</v>
      </c>
    </row>
    <row r="42" spans="1:4" ht="12.75" customHeight="1">
      <c r="A42" s="176" t="s">
        <v>229</v>
      </c>
      <c r="B42" s="864">
        <v>5</v>
      </c>
      <c r="C42" s="138">
        <v>5800.0690708942002</v>
      </c>
      <c r="D42" s="911">
        <f t="shared" si="0"/>
        <v>5.7380673630588429E-2</v>
      </c>
    </row>
    <row r="43" spans="1:4" ht="12.75" customHeight="1">
      <c r="A43" s="176" t="s">
        <v>230</v>
      </c>
      <c r="B43" s="864">
        <v>70</v>
      </c>
      <c r="C43" s="138">
        <v>153.05876110702715</v>
      </c>
      <c r="D43" s="911">
        <f t="shared" si="0"/>
        <v>1.5142259014564641E-3</v>
      </c>
    </row>
    <row r="44" spans="1:4" ht="12.75" customHeight="1">
      <c r="A44" s="176" t="s">
        <v>217</v>
      </c>
      <c r="B44" s="864">
        <v>33</v>
      </c>
      <c r="C44" s="138">
        <v>154732.13413336541</v>
      </c>
      <c r="D44" s="911">
        <f t="shared" si="0"/>
        <v>1.5307807511165119</v>
      </c>
    </row>
    <row r="45" spans="1:4">
      <c r="A45" s="176" t="s">
        <v>218</v>
      </c>
      <c r="B45" s="864">
        <v>7</v>
      </c>
      <c r="C45" s="138">
        <v>12096.457888606532</v>
      </c>
      <c r="D45" s="911">
        <f t="shared" si="0"/>
        <v>0.11967148903026391</v>
      </c>
    </row>
    <row r="46" spans="1:4">
      <c r="A46" s="176" t="s">
        <v>219</v>
      </c>
      <c r="B46" s="864">
        <v>58</v>
      </c>
      <c r="C46" s="138">
        <v>26551.288370100243</v>
      </c>
      <c r="D46" s="911">
        <f t="shared" si="0"/>
        <v>0.26267459814947969</v>
      </c>
    </row>
    <row r="47" spans="1:4">
      <c r="A47" s="176" t="s">
        <v>220</v>
      </c>
      <c r="B47" s="864">
        <v>1</v>
      </c>
      <c r="C47" s="138">
        <v>1538.6057534700001</v>
      </c>
      <c r="D47" s="911">
        <f t="shared" si="0"/>
        <v>1.5221583313385703E-2</v>
      </c>
    </row>
    <row r="48" spans="1:4">
      <c r="A48" s="176" t="s">
        <v>231</v>
      </c>
      <c r="B48" s="864">
        <v>21</v>
      </c>
      <c r="C48" s="138">
        <v>5592.6487878673006</v>
      </c>
      <c r="D48" s="911">
        <f t="shared" si="0"/>
        <v>5.5328643660039159E-2</v>
      </c>
    </row>
    <row r="49" spans="1:4">
      <c r="A49" s="176" t="s">
        <v>232</v>
      </c>
      <c r="B49" s="864">
        <v>7</v>
      </c>
      <c r="C49" s="138">
        <v>4278.0182467442692</v>
      </c>
      <c r="D49" s="911">
        <f t="shared" si="0"/>
        <v>4.2322869917873221E-2</v>
      </c>
    </row>
    <row r="50" spans="1:4">
      <c r="A50" s="176" t="s">
        <v>233</v>
      </c>
      <c r="B50" s="864">
        <v>184</v>
      </c>
      <c r="C50" s="138">
        <v>1109351.8216943631</v>
      </c>
      <c r="D50" s="911">
        <f t="shared" si="0"/>
        <v>10.974930478255356</v>
      </c>
    </row>
    <row r="51" spans="1:4">
      <c r="A51" s="176" t="s">
        <v>811</v>
      </c>
      <c r="B51" s="864">
        <v>1</v>
      </c>
      <c r="C51" s="138">
        <v>44.5618975776</v>
      </c>
      <c r="D51" s="911">
        <f t="shared" si="0"/>
        <v>4.4085538810070791E-4</v>
      </c>
    </row>
    <row r="52" spans="1:4">
      <c r="A52" s="176" t="s">
        <v>234</v>
      </c>
      <c r="B52" s="864">
        <v>19</v>
      </c>
      <c r="C52" s="138">
        <v>1343.5659801256825</v>
      </c>
      <c r="D52" s="911">
        <f t="shared" si="0"/>
        <v>1.329203498517436E-2</v>
      </c>
    </row>
    <row r="53" spans="1:4">
      <c r="A53" s="176" t="s">
        <v>235</v>
      </c>
      <c r="B53" s="864">
        <v>4</v>
      </c>
      <c r="C53" s="138">
        <v>502.20902530255103</v>
      </c>
      <c r="D53" s="911">
        <f t="shared" si="0"/>
        <v>4.9684050005250812E-3</v>
      </c>
    </row>
    <row r="54" spans="1:4">
      <c r="A54" s="176" t="s">
        <v>248</v>
      </c>
      <c r="B54" s="864">
        <v>73</v>
      </c>
      <c r="C54" s="138">
        <v>449512.94567715446</v>
      </c>
      <c r="D54" s="911">
        <f t="shared" si="0"/>
        <v>4.4470773215548363</v>
      </c>
    </row>
    <row r="55" spans="1:4" ht="12.75" customHeight="1">
      <c r="A55" s="176" t="s">
        <v>1392</v>
      </c>
      <c r="B55" s="864">
        <v>4</v>
      </c>
      <c r="C55" s="138">
        <v>239978.64330940001</v>
      </c>
      <c r="D55" s="911">
        <f t="shared" si="0"/>
        <v>2.3741331425084433</v>
      </c>
    </row>
    <row r="56" spans="1:4">
      <c r="A56" s="176" t="s">
        <v>236</v>
      </c>
      <c r="B56" s="864">
        <v>29</v>
      </c>
      <c r="C56" s="138">
        <v>216794.15042913388</v>
      </c>
      <c r="D56" s="911">
        <f t="shared" si="0"/>
        <v>2.1447665948014261</v>
      </c>
    </row>
    <row r="57" spans="1:4">
      <c r="A57" s="109" t="s">
        <v>1393</v>
      </c>
      <c r="B57" s="864">
        <v>6</v>
      </c>
      <c r="C57" s="138">
        <v>167540.07316813999</v>
      </c>
      <c r="D57" s="911">
        <f t="shared" si="0"/>
        <v>1.6574909955380615</v>
      </c>
    </row>
    <row r="58" spans="1:4">
      <c r="A58" s="176" t="s">
        <v>237</v>
      </c>
      <c r="B58" s="864">
        <v>48</v>
      </c>
      <c r="C58" s="138">
        <v>44829.952644145262</v>
      </c>
      <c r="D58" s="911">
        <f t="shared" si="0"/>
        <v>0.44350728415581608</v>
      </c>
    </row>
    <row r="59" spans="1:4">
      <c r="A59" s="176" t="s">
        <v>1394</v>
      </c>
      <c r="B59" s="864">
        <v>171</v>
      </c>
      <c r="C59" s="138">
        <v>2618636.9613182666</v>
      </c>
      <c r="D59" s="911">
        <f>C59*100/$C61</f>
        <v>25.906441974704578</v>
      </c>
    </row>
    <row r="60" spans="1:4" ht="14.25" customHeight="1" thickBot="1">
      <c r="A60" s="915" t="s">
        <v>238</v>
      </c>
      <c r="B60" s="533">
        <f>SUM(B35:B59)</f>
        <v>993</v>
      </c>
      <c r="C60" s="916">
        <f>SUM(C35:C59)</f>
        <v>5073346.4545688555</v>
      </c>
      <c r="D60" s="984">
        <f t="shared" si="0"/>
        <v>50.191132823809205</v>
      </c>
    </row>
    <row r="61" spans="1:4" hidden="1">
      <c r="A61" s="664"/>
      <c r="B61" s="201">
        <f>SUM(B7,B8,B11,B13,B26,B28,B32,B34,B60)</f>
        <v>1773</v>
      </c>
      <c r="C61" s="155">
        <f>SUM(C7,C8,C11,C13,C26,C28,C32,C34,C60)</f>
        <v>10108053.293752734</v>
      </c>
      <c r="D61" s="664"/>
    </row>
    <row r="62" spans="1:4">
      <c r="A62" s="871" t="s">
        <v>1386</v>
      </c>
      <c r="B62" s="201"/>
      <c r="C62" s="155"/>
      <c r="D62" s="664"/>
    </row>
    <row r="63" spans="1:4">
      <c r="A63" s="664" t="s">
        <v>803</v>
      </c>
      <c r="B63" s="201"/>
      <c r="C63" s="155"/>
      <c r="D63" s="917"/>
    </row>
    <row r="64" spans="1:4">
      <c r="A64" s="871" t="s">
        <v>1395</v>
      </c>
    </row>
  </sheetData>
  <mergeCells count="6">
    <mergeCell ref="D5:D6"/>
    <mergeCell ref="A1:D1"/>
    <mergeCell ref="A5:A6"/>
    <mergeCell ref="B5:B6"/>
    <mergeCell ref="C5:C6"/>
    <mergeCell ref="A3:D4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/>
  <rowBreaks count="1" manualBreakCount="1">
    <brk id="85" max="4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E45"/>
  <sheetViews>
    <sheetView view="pageBreakPreview" zoomScale="75" zoomScaleNormal="100" workbookViewId="0">
      <selection activeCell="E26" sqref="E26"/>
    </sheetView>
  </sheetViews>
  <sheetFormatPr baseColWidth="10" defaultColWidth="11.42578125" defaultRowHeight="12.75"/>
  <cols>
    <col min="1" max="1" width="52.140625" style="26" customWidth="1"/>
    <col min="2" max="2" width="17.85546875" style="26" customWidth="1"/>
    <col min="3" max="3" width="22.42578125" style="26" customWidth="1"/>
    <col min="4" max="4" width="18.5703125" style="26" customWidth="1"/>
    <col min="5" max="16384" width="11.42578125" style="26"/>
  </cols>
  <sheetData>
    <row r="1" spans="1:5" ht="18">
      <c r="A1" s="1065" t="s">
        <v>272</v>
      </c>
      <c r="B1" s="1065"/>
      <c r="C1" s="1065"/>
      <c r="D1" s="1065"/>
      <c r="E1" s="25"/>
    </row>
    <row r="3" spans="1:5" ht="21.75" customHeight="1">
      <c r="A3" s="1066" t="s">
        <v>1396</v>
      </c>
      <c r="B3" s="1066"/>
      <c r="C3" s="1066"/>
      <c r="D3" s="1066"/>
      <c r="E3" s="39"/>
    </row>
    <row r="4" spans="1:5" ht="13.5" thickBot="1">
      <c r="A4" s="27"/>
      <c r="B4" s="27"/>
      <c r="D4" s="175"/>
    </row>
    <row r="5" spans="1:5" s="748" customFormat="1" ht="12.75" customHeight="1">
      <c r="A5" s="1068" t="s">
        <v>171</v>
      </c>
      <c r="B5" s="1085" t="s">
        <v>172</v>
      </c>
      <c r="C5" s="1085" t="s">
        <v>1397</v>
      </c>
      <c r="D5" s="1085" t="s">
        <v>125</v>
      </c>
      <c r="E5" s="758"/>
    </row>
    <row r="6" spans="1:5" s="748" customFormat="1" ht="24.75" customHeight="1" thickBot="1">
      <c r="A6" s="1069"/>
      <c r="B6" s="1086"/>
      <c r="C6" s="1086"/>
      <c r="D6" s="1086"/>
      <c r="E6" s="758"/>
    </row>
    <row r="7" spans="1:5" s="748" customFormat="1" ht="12.75" customHeight="1">
      <c r="A7" s="83" t="s">
        <v>173</v>
      </c>
      <c r="B7" s="532">
        <v>15</v>
      </c>
      <c r="C7" s="985">
        <v>379169.58089171926</v>
      </c>
      <c r="D7" s="534">
        <v>3.7511632544128393</v>
      </c>
      <c r="E7" s="918"/>
    </row>
    <row r="8" spans="1:5" s="748" customFormat="1" ht="12.75" customHeight="1">
      <c r="A8" s="84" t="s">
        <v>174</v>
      </c>
      <c r="B8" s="85">
        <v>131</v>
      </c>
      <c r="C8" s="986">
        <v>3557247.0035333857</v>
      </c>
      <c r="D8" s="536">
        <v>35.192206651026829</v>
      </c>
      <c r="E8" s="918"/>
    </row>
    <row r="9" spans="1:5" s="748" customFormat="1" ht="12.75" customHeight="1">
      <c r="A9" s="84" t="s">
        <v>378</v>
      </c>
      <c r="B9" s="85">
        <v>19</v>
      </c>
      <c r="C9" s="987">
        <v>423677.4148948224</v>
      </c>
      <c r="D9" s="536">
        <v>4.191483786068634</v>
      </c>
      <c r="E9" s="918"/>
    </row>
    <row r="10" spans="1:5" s="748" customFormat="1" ht="12.75" customHeight="1">
      <c r="A10" s="84" t="s">
        <v>178</v>
      </c>
      <c r="B10" s="85">
        <v>104</v>
      </c>
      <c r="C10" s="535">
        <v>88513.650647595801</v>
      </c>
      <c r="D10" s="536">
        <v>0.87567455448915699</v>
      </c>
      <c r="E10" s="918"/>
    </row>
    <row r="11" spans="1:5" s="748" customFormat="1" ht="12.75" customHeight="1">
      <c r="A11" s="84" t="s">
        <v>379</v>
      </c>
      <c r="B11" s="85">
        <v>205</v>
      </c>
      <c r="C11" s="987">
        <v>101148.65328912766</v>
      </c>
      <c r="D11" s="536">
        <v>1.0006739215714506</v>
      </c>
      <c r="E11" s="918"/>
    </row>
    <row r="12" spans="1:5" s="748" customFormat="1" ht="12.75" customHeight="1">
      <c r="A12" s="84" t="s">
        <v>216</v>
      </c>
      <c r="B12" s="85">
        <v>57</v>
      </c>
      <c r="C12" s="535">
        <v>164123.82437813471</v>
      </c>
      <c r="D12" s="536">
        <v>1.6236936985638095</v>
      </c>
      <c r="E12" s="918"/>
    </row>
    <row r="13" spans="1:5" s="748" customFormat="1" ht="12.75" customHeight="1">
      <c r="A13" s="84" t="s">
        <v>221</v>
      </c>
      <c r="B13" s="85">
        <v>248</v>
      </c>
      <c r="C13" s="987">
        <v>85876.381566093711</v>
      </c>
      <c r="D13" s="536">
        <v>0.84958378305315696</v>
      </c>
      <c r="E13" s="918"/>
    </row>
    <row r="14" spans="1:5" s="748" customFormat="1" ht="12.75" customHeight="1">
      <c r="A14" s="84" t="s">
        <v>126</v>
      </c>
      <c r="B14" s="85">
        <v>1</v>
      </c>
      <c r="C14" s="535">
        <v>234950.329983</v>
      </c>
      <c r="D14" s="536">
        <v>2.3243875270049346</v>
      </c>
      <c r="E14" s="918"/>
    </row>
    <row r="15" spans="1:5" s="748" customFormat="1" ht="13.5" thickBot="1">
      <c r="A15" s="14" t="s">
        <v>380</v>
      </c>
      <c r="B15" s="533">
        <v>993</v>
      </c>
      <c r="C15" s="741">
        <v>5073346.4545688555</v>
      </c>
      <c r="D15" s="537">
        <v>50.191132823809205</v>
      </c>
      <c r="E15" s="918"/>
    </row>
    <row r="16" spans="1:5" hidden="1">
      <c r="A16" s="664"/>
      <c r="B16" s="201">
        <f>SUM(B7:B15)</f>
        <v>1773</v>
      </c>
      <c r="C16" s="919">
        <f>SUM(C7:C15)</f>
        <v>10108053.293752734</v>
      </c>
      <c r="D16" s="664"/>
    </row>
    <row r="43" spans="1:1">
      <c r="A43" s="871" t="s">
        <v>1386</v>
      </c>
    </row>
    <row r="44" spans="1:1">
      <c r="A44" s="664" t="s">
        <v>803</v>
      </c>
    </row>
    <row r="45" spans="1:1">
      <c r="A45" s="871" t="s">
        <v>1395</v>
      </c>
    </row>
  </sheetData>
  <mergeCells count="6">
    <mergeCell ref="A1:D1"/>
    <mergeCell ref="A3:D3"/>
    <mergeCell ref="A5:A6"/>
    <mergeCell ref="B5:B6"/>
    <mergeCell ref="C5:C6"/>
    <mergeCell ref="D5:D6"/>
  </mergeCells>
  <phoneticPr fontId="2" type="noConversion"/>
  <printOptions horizontalCentered="1"/>
  <pageMargins left="0.78740157480314965" right="0.78740157480314965" top="0.98425196850393704" bottom="0.98425196850393704" header="0" footer="0"/>
  <pageSetup paperSize="9" scale="71" orientation="portrait" r:id="rId1"/>
  <headerFooter alignWithMargins="0"/>
  <colBreaks count="1" manualBreakCount="1">
    <brk id="5" max="40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H39"/>
  <sheetViews>
    <sheetView showGridLines="0" view="pageBreakPreview" zoomScaleNormal="75" workbookViewId="0">
      <selection activeCell="A27" sqref="A27"/>
    </sheetView>
  </sheetViews>
  <sheetFormatPr baseColWidth="10" defaultColWidth="11.42578125" defaultRowHeight="12.75"/>
  <cols>
    <col min="1" max="1" width="44" style="26" bestFit="1" customWidth="1"/>
    <col min="2" max="2" width="23.28515625" style="26" customWidth="1"/>
    <col min="3" max="3" width="33.85546875" style="26" customWidth="1"/>
    <col min="4" max="4" width="22.5703125" style="26" customWidth="1"/>
    <col min="5" max="16384" width="11.42578125" style="26"/>
  </cols>
  <sheetData>
    <row r="1" spans="1:8" ht="18">
      <c r="A1" s="1065" t="s">
        <v>272</v>
      </c>
      <c r="B1" s="1065"/>
      <c r="C1" s="1065"/>
      <c r="D1" s="1065"/>
      <c r="E1" s="748"/>
    </row>
    <row r="2" spans="1:8">
      <c r="E2" s="871"/>
    </row>
    <row r="3" spans="1:8" ht="21" customHeight="1">
      <c r="A3" s="1080" t="s">
        <v>1398</v>
      </c>
      <c r="B3" s="1080"/>
      <c r="C3" s="1080"/>
      <c r="D3" s="1080"/>
    </row>
    <row r="4" spans="1:8" ht="12.75" customHeight="1">
      <c r="A4" s="1080" t="s">
        <v>273</v>
      </c>
      <c r="B4" s="1080"/>
      <c r="C4" s="1080"/>
      <c r="D4" s="1080"/>
    </row>
    <row r="5" spans="1:8" ht="13.5" thickBot="1">
      <c r="A5" s="27"/>
      <c r="B5" s="27"/>
      <c r="C5" s="27"/>
    </row>
    <row r="6" spans="1:8" s="748" customFormat="1" ht="29.25" customHeight="1">
      <c r="A6" s="1068" t="s">
        <v>271</v>
      </c>
      <c r="B6" s="1083" t="s">
        <v>239</v>
      </c>
      <c r="C6" s="1083" t="s">
        <v>1277</v>
      </c>
      <c r="D6" s="1085" t="s">
        <v>1278</v>
      </c>
    </row>
    <row r="7" spans="1:8" s="748" customFormat="1" ht="13.5" customHeight="1">
      <c r="A7" s="1132"/>
      <c r="B7" s="1133"/>
      <c r="C7" s="1133"/>
      <c r="D7" s="1137"/>
    </row>
    <row r="8" spans="1:8" s="748" customFormat="1" ht="24" customHeight="1" thickBot="1">
      <c r="A8" s="1069"/>
      <c r="B8" s="1084"/>
      <c r="C8" s="1084"/>
      <c r="D8" s="1086"/>
    </row>
    <row r="9" spans="1:8" s="748" customFormat="1">
      <c r="A9" s="920" t="s">
        <v>11</v>
      </c>
      <c r="B9" s="921">
        <v>334</v>
      </c>
      <c r="C9" s="922">
        <v>4299788.4714138042</v>
      </c>
      <c r="D9" s="923">
        <v>9</v>
      </c>
      <c r="E9" s="744"/>
      <c r="F9" s="744"/>
      <c r="G9" s="744"/>
      <c r="H9" s="744"/>
    </row>
    <row r="10" spans="1:8" s="748" customFormat="1">
      <c r="A10" s="920" t="s">
        <v>797</v>
      </c>
      <c r="B10" s="924">
        <v>24</v>
      </c>
      <c r="C10" s="925">
        <v>170978.34176752594</v>
      </c>
      <c r="D10" s="923">
        <v>5</v>
      </c>
      <c r="E10" s="744"/>
      <c r="F10" s="744"/>
      <c r="G10" s="744"/>
      <c r="H10" s="744"/>
    </row>
    <row r="11" spans="1:8" s="748" customFormat="1">
      <c r="A11" s="920" t="s">
        <v>516</v>
      </c>
      <c r="B11" s="924">
        <v>35</v>
      </c>
      <c r="C11" s="925">
        <v>258477.54465030154</v>
      </c>
      <c r="D11" s="923">
        <v>3</v>
      </c>
      <c r="E11" s="744"/>
      <c r="F11" s="744"/>
      <c r="G11" s="744"/>
      <c r="H11" s="744"/>
    </row>
    <row r="12" spans="1:8" s="748" customFormat="1">
      <c r="A12" s="920" t="s">
        <v>798</v>
      </c>
      <c r="B12" s="924">
        <v>26</v>
      </c>
      <c r="C12" s="925">
        <v>724324.50394030032</v>
      </c>
      <c r="D12" s="923">
        <v>4</v>
      </c>
      <c r="E12" s="744"/>
      <c r="F12" s="744"/>
      <c r="G12" s="744"/>
      <c r="H12" s="744"/>
    </row>
    <row r="13" spans="1:8" s="748" customFormat="1">
      <c r="A13" s="920" t="s">
        <v>1025</v>
      </c>
      <c r="B13" s="924">
        <v>110</v>
      </c>
      <c r="C13" s="925">
        <v>580886.79055993189</v>
      </c>
      <c r="D13" s="923">
        <v>7</v>
      </c>
      <c r="E13" s="744"/>
      <c r="F13" s="744"/>
      <c r="G13" s="744"/>
      <c r="H13" s="744"/>
    </row>
    <row r="14" spans="1:8" s="748" customFormat="1">
      <c r="A14" s="920" t="s">
        <v>519</v>
      </c>
      <c r="B14" s="924">
        <v>283</v>
      </c>
      <c r="C14" s="925">
        <v>1412579.1036312163</v>
      </c>
      <c r="D14" s="923">
        <v>7</v>
      </c>
      <c r="E14" s="744"/>
      <c r="F14" s="744"/>
      <c r="G14" s="744"/>
      <c r="H14" s="744"/>
    </row>
    <row r="15" spans="1:8" s="748" customFormat="1">
      <c r="A15" s="920" t="s">
        <v>799</v>
      </c>
      <c r="B15" s="924">
        <v>0</v>
      </c>
      <c r="C15" s="925">
        <v>0</v>
      </c>
      <c r="D15" s="923">
        <v>0</v>
      </c>
      <c r="E15" s="744"/>
      <c r="F15" s="744"/>
      <c r="G15" s="744"/>
      <c r="H15" s="744"/>
    </row>
    <row r="16" spans="1:8" s="748" customFormat="1">
      <c r="A16" s="920" t="s">
        <v>800</v>
      </c>
      <c r="B16" s="924">
        <v>0</v>
      </c>
      <c r="C16" s="925">
        <v>0</v>
      </c>
      <c r="D16" s="923">
        <v>0</v>
      </c>
      <c r="E16" s="744"/>
      <c r="F16" s="744"/>
      <c r="G16" s="744"/>
      <c r="H16" s="744"/>
    </row>
    <row r="17" spans="1:8" s="748" customFormat="1">
      <c r="A17" s="920" t="s">
        <v>530</v>
      </c>
      <c r="B17" s="924">
        <v>8</v>
      </c>
      <c r="C17" s="925">
        <v>99179.089230316356</v>
      </c>
      <c r="D17" s="923">
        <v>6</v>
      </c>
      <c r="E17" s="744"/>
      <c r="F17" s="744"/>
      <c r="G17" s="744"/>
      <c r="H17" s="744"/>
    </row>
    <row r="18" spans="1:8" s="748" customFormat="1">
      <c r="A18" s="920" t="s">
        <v>532</v>
      </c>
      <c r="B18" s="924">
        <v>125</v>
      </c>
      <c r="C18" s="925">
        <v>88097.991976455451</v>
      </c>
      <c r="D18" s="923">
        <v>7</v>
      </c>
      <c r="E18" s="744"/>
      <c r="F18" s="744"/>
      <c r="G18" s="744"/>
      <c r="H18" s="744"/>
    </row>
    <row r="19" spans="1:8" s="748" customFormat="1">
      <c r="A19" s="920" t="s">
        <v>529</v>
      </c>
      <c r="B19" s="924">
        <v>297</v>
      </c>
      <c r="C19" s="925">
        <v>289104.61039164069</v>
      </c>
      <c r="D19" s="923">
        <v>9</v>
      </c>
      <c r="E19" s="744"/>
      <c r="F19" s="744"/>
      <c r="G19" s="744"/>
      <c r="H19" s="744"/>
    </row>
    <row r="20" spans="1:8" s="748" customFormat="1">
      <c r="A20" s="920" t="s">
        <v>521</v>
      </c>
      <c r="B20" s="924">
        <v>84</v>
      </c>
      <c r="C20" s="925">
        <v>315351.5957887905</v>
      </c>
      <c r="D20" s="923">
        <v>10</v>
      </c>
      <c r="E20" s="744"/>
      <c r="F20" s="744"/>
      <c r="G20" s="744"/>
      <c r="H20" s="744"/>
    </row>
    <row r="21" spans="1:8" s="748" customFormat="1">
      <c r="A21" s="920" t="s">
        <v>522</v>
      </c>
      <c r="B21" s="924">
        <v>98</v>
      </c>
      <c r="C21" s="925">
        <v>506591.69604972203</v>
      </c>
      <c r="D21" s="923">
        <v>7</v>
      </c>
      <c r="E21" s="744"/>
      <c r="F21" s="744"/>
      <c r="G21" s="744"/>
      <c r="H21" s="744"/>
    </row>
    <row r="22" spans="1:8" s="748" customFormat="1">
      <c r="A22" s="920" t="s">
        <v>1040</v>
      </c>
      <c r="B22" s="924">
        <v>81</v>
      </c>
      <c r="C22" s="925">
        <v>106492.73315818103</v>
      </c>
      <c r="D22" s="923">
        <v>8</v>
      </c>
      <c r="E22" s="744"/>
      <c r="F22" s="744"/>
      <c r="G22" s="744"/>
      <c r="H22" s="744"/>
    </row>
    <row r="23" spans="1:8" s="748" customFormat="1">
      <c r="A23" s="920" t="s">
        <v>801</v>
      </c>
      <c r="B23" s="924">
        <v>146</v>
      </c>
      <c r="C23" s="925">
        <v>351724.89324727969</v>
      </c>
      <c r="D23" s="923">
        <v>8</v>
      </c>
      <c r="E23" s="744"/>
      <c r="F23" s="744"/>
      <c r="G23" s="744"/>
      <c r="H23" s="744"/>
    </row>
    <row r="24" spans="1:8" s="748" customFormat="1">
      <c r="A24" s="920" t="s">
        <v>523</v>
      </c>
      <c r="B24" s="924">
        <v>9</v>
      </c>
      <c r="C24" s="925">
        <v>185886.4597524571</v>
      </c>
      <c r="D24" s="923">
        <v>4</v>
      </c>
      <c r="E24" s="744"/>
      <c r="F24" s="744"/>
      <c r="G24" s="744"/>
      <c r="H24" s="744"/>
    </row>
    <row r="25" spans="1:8" s="748" customFormat="1">
      <c r="A25" s="920" t="s">
        <v>556</v>
      </c>
      <c r="B25" s="924">
        <v>42</v>
      </c>
      <c r="C25" s="925">
        <v>103983.39527710917</v>
      </c>
      <c r="D25" s="923">
        <v>4</v>
      </c>
      <c r="E25" s="744"/>
      <c r="F25" s="744"/>
      <c r="G25" s="744"/>
      <c r="H25" s="744"/>
    </row>
    <row r="26" spans="1:8" s="748" customFormat="1">
      <c r="A26" s="920" t="s">
        <v>527</v>
      </c>
      <c r="B26" s="924">
        <v>55</v>
      </c>
      <c r="C26" s="925">
        <v>220449.47912571236</v>
      </c>
      <c r="D26" s="923">
        <v>5</v>
      </c>
      <c r="E26" s="744"/>
      <c r="F26" s="744"/>
      <c r="G26" s="744"/>
      <c r="H26" s="744"/>
    </row>
    <row r="27" spans="1:8" s="748" customFormat="1">
      <c r="A27" s="920" t="s">
        <v>802</v>
      </c>
      <c r="B27" s="924">
        <v>13</v>
      </c>
      <c r="C27" s="925">
        <v>61645.676440514995</v>
      </c>
      <c r="D27" s="923">
        <v>3</v>
      </c>
      <c r="E27" s="744"/>
      <c r="F27" s="744"/>
      <c r="G27" s="744"/>
      <c r="H27" s="744"/>
    </row>
    <row r="28" spans="1:8" s="748" customFormat="1">
      <c r="A28" s="920" t="s">
        <v>1279</v>
      </c>
      <c r="B28" s="924">
        <v>1</v>
      </c>
      <c r="C28" s="925">
        <v>63600.71</v>
      </c>
      <c r="D28" s="923">
        <v>1</v>
      </c>
      <c r="E28" s="744"/>
      <c r="F28" s="744"/>
      <c r="G28" s="744"/>
      <c r="H28" s="744"/>
    </row>
    <row r="29" spans="1:8" s="748" customFormat="1">
      <c r="A29" s="926" t="s">
        <v>1280</v>
      </c>
      <c r="B29" s="924">
        <v>1</v>
      </c>
      <c r="C29" s="925">
        <v>33959.879999999997</v>
      </c>
      <c r="D29" s="923">
        <v>1</v>
      </c>
      <c r="E29" s="744"/>
      <c r="F29" s="744"/>
      <c r="G29" s="744"/>
      <c r="H29" s="744"/>
    </row>
    <row r="30" spans="1:8" s="748" customFormat="1" ht="13.5" thickBot="1">
      <c r="A30" s="927" t="s">
        <v>124</v>
      </c>
      <c r="B30" s="928">
        <v>1</v>
      </c>
      <c r="C30" s="929">
        <v>234950.329983</v>
      </c>
      <c r="D30" s="930">
        <v>1</v>
      </c>
    </row>
    <row r="31" spans="1:8" s="748" customFormat="1">
      <c r="A31" s="899" t="s">
        <v>1389</v>
      </c>
      <c r="B31" s="931"/>
      <c r="C31" s="932"/>
      <c r="D31" s="933"/>
    </row>
    <row r="32" spans="1:8" s="748" customFormat="1" ht="13.5" thickBot="1">
      <c r="B32" s="934"/>
      <c r="C32" s="935"/>
      <c r="D32" s="923"/>
    </row>
    <row r="33" spans="1:4" s="748" customFormat="1" ht="18" customHeight="1" thickBot="1">
      <c r="A33" s="1005" t="s">
        <v>508</v>
      </c>
      <c r="B33" s="936">
        <v>1773</v>
      </c>
      <c r="C33" s="937">
        <v>7839139.8604485113</v>
      </c>
      <c r="D33" s="1020">
        <v>46</v>
      </c>
    </row>
    <row r="34" spans="1:4">
      <c r="A34" s="664" t="s">
        <v>1390</v>
      </c>
    </row>
    <row r="35" spans="1:4">
      <c r="A35" s="871" t="s">
        <v>1386</v>
      </c>
    </row>
    <row r="36" spans="1:4" ht="12.75" customHeight="1">
      <c r="A36" s="1136" t="s">
        <v>803</v>
      </c>
      <c r="B36" s="1136"/>
      <c r="C36" s="1136"/>
      <c r="D36" s="1136"/>
    </row>
    <row r="37" spans="1:4" ht="12.75" customHeight="1">
      <c r="A37" s="871" t="s">
        <v>1395</v>
      </c>
      <c r="C37" s="938"/>
    </row>
    <row r="39" spans="1:4" ht="12.75" customHeight="1"/>
  </sheetData>
  <mergeCells count="8">
    <mergeCell ref="A36:D36"/>
    <mergeCell ref="A1:D1"/>
    <mergeCell ref="A3:D3"/>
    <mergeCell ref="A4:D4"/>
    <mergeCell ref="A6:A8"/>
    <mergeCell ref="B6:B8"/>
    <mergeCell ref="C6:C8"/>
    <mergeCell ref="D6:D8"/>
  </mergeCells>
  <printOptions horizontalCentered="1"/>
  <pageMargins left="0.78740157480314965" right="0.78740157480314965" top="0.59055118110236227" bottom="0.98425196850393704" header="0" footer="0"/>
  <pageSetup paperSize="9" scale="92" orientation="landscape" verticalDpi="300" r:id="rId1"/>
  <headerFooter alignWithMargins="0"/>
  <rowBreaks count="1" manualBreakCount="1">
    <brk id="32" max="4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L83"/>
  <sheetViews>
    <sheetView view="pageBreakPreview" topLeftCell="A37" zoomScale="75" zoomScaleNormal="75" workbookViewId="0">
      <selection activeCell="A24" sqref="A24"/>
    </sheetView>
  </sheetViews>
  <sheetFormatPr baseColWidth="10" defaultColWidth="11.42578125" defaultRowHeight="12.75"/>
  <cols>
    <col min="1" max="1" width="35.42578125" style="26" bestFit="1" customWidth="1"/>
    <col min="2" max="2" width="40.85546875" style="177" customWidth="1"/>
    <col min="3" max="3" width="29.28515625" style="26" customWidth="1"/>
    <col min="4" max="4" width="21" style="177" customWidth="1"/>
    <col min="5" max="5" width="4.42578125" style="26" customWidth="1"/>
    <col min="6" max="6" width="15.7109375" style="177" customWidth="1"/>
    <col min="7" max="7" width="15.7109375" style="26" customWidth="1"/>
    <col min="8" max="16384" width="11.42578125" style="26"/>
  </cols>
  <sheetData>
    <row r="1" spans="1:12" ht="18">
      <c r="A1" s="1065" t="s">
        <v>272</v>
      </c>
      <c r="B1" s="1065"/>
      <c r="C1" s="1065"/>
      <c r="D1" s="1065"/>
      <c r="G1" s="25"/>
      <c r="H1" s="25"/>
      <c r="I1" s="25"/>
      <c r="J1" s="25"/>
      <c r="K1" s="25"/>
    </row>
    <row r="2" spans="1:12" ht="15">
      <c r="C2" s="871"/>
      <c r="D2" s="538"/>
      <c r="E2" s="939"/>
    </row>
    <row r="3" spans="1:12" ht="20.25" customHeight="1">
      <c r="A3" s="1066" t="s">
        <v>1399</v>
      </c>
      <c r="B3" s="1066"/>
      <c r="C3" s="1066"/>
      <c r="D3" s="1066"/>
      <c r="E3" s="76"/>
      <c r="F3" s="76"/>
      <c r="G3" s="76"/>
      <c r="H3" s="39"/>
      <c r="I3" s="39"/>
      <c r="J3" s="39"/>
      <c r="K3" s="39"/>
      <c r="L3" s="39"/>
    </row>
    <row r="4" spans="1:12" ht="15">
      <c r="A4" s="1066" t="s">
        <v>274</v>
      </c>
      <c r="B4" s="1066"/>
      <c r="C4" s="1066"/>
      <c r="D4" s="1066"/>
      <c r="E4" s="76"/>
      <c r="F4" s="76"/>
      <c r="G4" s="76"/>
      <c r="H4" s="39"/>
      <c r="I4" s="39"/>
      <c r="J4" s="39"/>
      <c r="K4" s="39"/>
      <c r="L4" s="39"/>
    </row>
    <row r="5" spans="1:12" ht="13.9" customHeight="1" thickBot="1">
      <c r="A5" s="1073"/>
      <c r="B5" s="1073"/>
      <c r="C5" s="1073"/>
      <c r="D5" s="1073"/>
      <c r="E5" s="1073"/>
      <c r="F5" s="1073"/>
      <c r="G5" s="1073"/>
    </row>
    <row r="6" spans="1:12" ht="26.25" thickBot="1">
      <c r="A6" s="1011" t="s">
        <v>271</v>
      </c>
      <c r="B6" s="940" t="s">
        <v>127</v>
      </c>
      <c r="C6" s="940" t="s">
        <v>377</v>
      </c>
      <c r="D6" s="1010" t="s">
        <v>1400</v>
      </c>
    </row>
    <row r="7" spans="1:12">
      <c r="A7" s="264" t="s">
        <v>11</v>
      </c>
      <c r="B7" s="941" t="s">
        <v>221</v>
      </c>
      <c r="C7" s="988">
        <v>49</v>
      </c>
      <c r="D7" s="1006">
        <v>1270.9944068093193</v>
      </c>
    </row>
    <row r="8" spans="1:12">
      <c r="A8" s="264"/>
      <c r="B8" s="941" t="s">
        <v>216</v>
      </c>
      <c r="C8" s="988">
        <v>2</v>
      </c>
      <c r="D8" s="1007">
        <v>19666.451489350002</v>
      </c>
    </row>
    <row r="9" spans="1:12">
      <c r="A9" s="264"/>
      <c r="B9" s="941" t="s">
        <v>217</v>
      </c>
      <c r="C9" s="988">
        <v>32</v>
      </c>
      <c r="D9" s="1007">
        <v>91330.157298645412</v>
      </c>
    </row>
    <row r="10" spans="1:12">
      <c r="A10" s="264"/>
      <c r="B10" s="941" t="s">
        <v>173</v>
      </c>
      <c r="C10" s="988">
        <v>2</v>
      </c>
      <c r="D10" s="1007">
        <v>139298.75854773499</v>
      </c>
    </row>
    <row r="11" spans="1:12">
      <c r="A11" s="264"/>
      <c r="B11" s="941" t="s">
        <v>174</v>
      </c>
      <c r="C11" s="988">
        <v>24</v>
      </c>
      <c r="D11" s="1007">
        <v>1418942.1486017995</v>
      </c>
    </row>
    <row r="12" spans="1:12">
      <c r="A12" s="264"/>
      <c r="B12" s="941" t="s">
        <v>231</v>
      </c>
      <c r="C12" s="988">
        <v>21</v>
      </c>
      <c r="D12" s="1007">
        <v>5592.6487878673006</v>
      </c>
    </row>
    <row r="13" spans="1:12">
      <c r="A13" s="264"/>
      <c r="B13" s="941" t="s">
        <v>178</v>
      </c>
      <c r="C13" s="988">
        <v>28</v>
      </c>
      <c r="D13" s="1007">
        <v>4300.2880736480101</v>
      </c>
    </row>
    <row r="14" spans="1:12">
      <c r="A14" s="264"/>
      <c r="B14" s="941" t="s">
        <v>536</v>
      </c>
      <c r="C14" s="988">
        <v>5</v>
      </c>
      <c r="D14" s="1007">
        <v>750.06288968357001</v>
      </c>
    </row>
    <row r="15" spans="1:12">
      <c r="A15" s="264"/>
      <c r="B15" s="941" t="s">
        <v>1394</v>
      </c>
      <c r="C15" s="988">
        <v>171</v>
      </c>
      <c r="D15" s="1007">
        <v>2618636.9613182666</v>
      </c>
    </row>
    <row r="16" spans="1:12" ht="13.5" thickBot="1">
      <c r="A16" s="1012"/>
      <c r="B16" s="942" t="s">
        <v>507</v>
      </c>
      <c r="C16" s="989">
        <v>334</v>
      </c>
      <c r="D16" s="1008">
        <v>4299788.4714138024</v>
      </c>
    </row>
    <row r="17" spans="1:4" ht="15" customHeight="1">
      <c r="A17" s="264" t="s">
        <v>797</v>
      </c>
      <c r="B17" s="941" t="s">
        <v>221</v>
      </c>
      <c r="C17" s="988">
        <v>12</v>
      </c>
      <c r="D17" s="1007">
        <v>3860.4739679579993</v>
      </c>
    </row>
    <row r="18" spans="1:4" ht="15" customHeight="1">
      <c r="A18" s="264"/>
      <c r="B18" s="941" t="s">
        <v>216</v>
      </c>
      <c r="C18" s="988">
        <v>4</v>
      </c>
      <c r="D18" s="1007">
        <v>28464.881218250001</v>
      </c>
    </row>
    <row r="19" spans="1:4" ht="15" customHeight="1">
      <c r="A19" s="264"/>
      <c r="B19" s="941" t="s">
        <v>173</v>
      </c>
      <c r="C19" s="988">
        <v>1</v>
      </c>
      <c r="D19" s="1007">
        <v>15691.6670643</v>
      </c>
    </row>
    <row r="20" spans="1:4" ht="15" customHeight="1">
      <c r="A20" s="264"/>
      <c r="B20" s="941" t="s">
        <v>174</v>
      </c>
      <c r="C20" s="988">
        <v>4</v>
      </c>
      <c r="D20" s="1007">
        <v>119339.29949969999</v>
      </c>
    </row>
    <row r="21" spans="1:4" ht="15" customHeight="1">
      <c r="A21" s="264"/>
      <c r="B21" s="941" t="s">
        <v>210</v>
      </c>
      <c r="C21" s="988">
        <v>3</v>
      </c>
      <c r="D21" s="1007">
        <v>3622.0200173180001</v>
      </c>
    </row>
    <row r="22" spans="1:4" ht="15" customHeight="1" thickBot="1">
      <c r="A22" s="1012"/>
      <c r="B22" s="942" t="s">
        <v>507</v>
      </c>
      <c r="C22" s="989">
        <v>24</v>
      </c>
      <c r="D22" s="1008">
        <v>170978.34176752597</v>
      </c>
    </row>
    <row r="23" spans="1:4" ht="15" customHeight="1">
      <c r="A23" s="264" t="s">
        <v>515</v>
      </c>
      <c r="B23" s="941" t="s">
        <v>221</v>
      </c>
      <c r="C23" s="988">
        <v>52</v>
      </c>
      <c r="D23" s="1007">
        <v>30538.816345973359</v>
      </c>
    </row>
    <row r="24" spans="1:4" ht="15" customHeight="1">
      <c r="A24" s="264"/>
      <c r="B24" s="941" t="s">
        <v>216</v>
      </c>
      <c r="C24" s="988">
        <v>27</v>
      </c>
      <c r="D24" s="1007">
        <v>39005.21621382163</v>
      </c>
    </row>
    <row r="25" spans="1:4" ht="15" customHeight="1">
      <c r="A25" s="264"/>
      <c r="B25" s="941" t="s">
        <v>173</v>
      </c>
      <c r="C25" s="988">
        <v>4</v>
      </c>
      <c r="D25" s="1007">
        <v>32130.530665454233</v>
      </c>
    </row>
    <row r="26" spans="1:4" ht="15" customHeight="1">
      <c r="A26" s="264"/>
      <c r="B26" s="941" t="s">
        <v>174</v>
      </c>
      <c r="C26" s="988">
        <v>11</v>
      </c>
      <c r="D26" s="1007">
        <v>142976.5567285523</v>
      </c>
    </row>
    <row r="27" spans="1:4" ht="15" customHeight="1">
      <c r="A27" s="264"/>
      <c r="B27" s="941" t="s">
        <v>176</v>
      </c>
      <c r="C27" s="988">
        <v>7</v>
      </c>
      <c r="D27" s="1007">
        <v>83951.178897056612</v>
      </c>
    </row>
    <row r="28" spans="1:4" ht="15" customHeight="1">
      <c r="A28" s="264"/>
      <c r="B28" s="941" t="s">
        <v>211</v>
      </c>
      <c r="C28" s="988">
        <v>15</v>
      </c>
      <c r="D28" s="1007">
        <v>14724.473299408277</v>
      </c>
    </row>
    <row r="29" spans="1:4" ht="15" customHeight="1">
      <c r="A29" s="264"/>
      <c r="B29" s="941" t="s">
        <v>212</v>
      </c>
      <c r="C29" s="988">
        <v>11</v>
      </c>
      <c r="D29" s="1007">
        <v>7054.5550367770757</v>
      </c>
    </row>
    <row r="30" spans="1:4" ht="15" customHeight="1">
      <c r="A30" s="264"/>
      <c r="B30" s="941" t="s">
        <v>234</v>
      </c>
      <c r="C30" s="988">
        <v>19</v>
      </c>
      <c r="D30" s="1007">
        <v>1343.5659801256825</v>
      </c>
    </row>
    <row r="31" spans="1:4" ht="15" customHeight="1" thickBot="1">
      <c r="A31" s="1012"/>
      <c r="B31" s="942" t="s">
        <v>507</v>
      </c>
      <c r="C31" s="989">
        <v>146</v>
      </c>
      <c r="D31" s="1008">
        <v>351724.89316716901</v>
      </c>
    </row>
    <row r="32" spans="1:4" ht="15" customHeight="1">
      <c r="A32" s="264" t="s">
        <v>516</v>
      </c>
      <c r="B32" s="941" t="s">
        <v>221</v>
      </c>
      <c r="C32" s="988">
        <v>1</v>
      </c>
      <c r="D32" s="1007">
        <v>2.6472609875499997</v>
      </c>
    </row>
    <row r="33" spans="1:4" ht="15" customHeight="1">
      <c r="A33" s="264"/>
      <c r="B33" s="941" t="s">
        <v>174</v>
      </c>
      <c r="C33" s="988">
        <v>5</v>
      </c>
      <c r="D33" s="1007">
        <v>41680.747474734999</v>
      </c>
    </row>
    <row r="34" spans="1:4" ht="15" customHeight="1">
      <c r="A34" s="264"/>
      <c r="B34" s="941" t="s">
        <v>236</v>
      </c>
      <c r="C34" s="988">
        <v>29</v>
      </c>
      <c r="D34" s="1007">
        <v>216794.15042913388</v>
      </c>
    </row>
    <row r="35" spans="1:4" ht="15" customHeight="1" thickBot="1">
      <c r="A35" s="1012"/>
      <c r="B35" s="942" t="s">
        <v>507</v>
      </c>
      <c r="C35" s="990">
        <v>35</v>
      </c>
      <c r="D35" s="1009">
        <v>258477.54516485645</v>
      </c>
    </row>
    <row r="36" spans="1:4" ht="15" customHeight="1">
      <c r="A36" s="264" t="s">
        <v>798</v>
      </c>
      <c r="B36" s="941" t="s">
        <v>221</v>
      </c>
      <c r="C36" s="988">
        <v>6</v>
      </c>
      <c r="D36" s="1007">
        <v>8625.5052421790006</v>
      </c>
    </row>
    <row r="37" spans="1:4" ht="15" customHeight="1">
      <c r="A37" s="264"/>
      <c r="B37" s="941" t="s">
        <v>174</v>
      </c>
      <c r="C37" s="988">
        <v>13</v>
      </c>
      <c r="D37" s="1007">
        <v>478317.6787318</v>
      </c>
    </row>
    <row r="38" spans="1:4" ht="15" customHeight="1">
      <c r="A38" s="264"/>
      <c r="B38" s="941" t="s">
        <v>175</v>
      </c>
      <c r="C38" s="988">
        <v>2</v>
      </c>
      <c r="D38" s="1007">
        <v>187584.16232980002</v>
      </c>
    </row>
    <row r="39" spans="1:4" ht="15" customHeight="1">
      <c r="A39" s="264"/>
      <c r="B39" s="941" t="s">
        <v>178</v>
      </c>
      <c r="C39" s="988">
        <v>5</v>
      </c>
      <c r="D39" s="1007">
        <v>49797.157636521304</v>
      </c>
    </row>
    <row r="40" spans="1:4" ht="15" customHeight="1" thickBot="1">
      <c r="A40" s="1012"/>
      <c r="B40" s="942" t="s">
        <v>507</v>
      </c>
      <c r="C40" s="990">
        <v>26</v>
      </c>
      <c r="D40" s="1009">
        <v>724324.50394030043</v>
      </c>
    </row>
    <row r="41" spans="1:4" ht="15" customHeight="1">
      <c r="A41" s="264" t="s">
        <v>1401</v>
      </c>
      <c r="B41" s="941" t="s">
        <v>173</v>
      </c>
      <c r="C41" s="988">
        <v>1</v>
      </c>
      <c r="D41" s="1007">
        <v>33959.8772197</v>
      </c>
    </row>
    <row r="42" spans="1:4" ht="15" customHeight="1" thickBot="1">
      <c r="A42" s="1012"/>
      <c r="B42" s="942" t="s">
        <v>507</v>
      </c>
      <c r="C42" s="990">
        <v>1</v>
      </c>
      <c r="D42" s="1009">
        <v>33959.8772197</v>
      </c>
    </row>
    <row r="43" spans="1:4" ht="15" customHeight="1">
      <c r="A43" s="264" t="s">
        <v>1025</v>
      </c>
      <c r="B43" s="941" t="s">
        <v>179</v>
      </c>
      <c r="C43" s="988">
        <v>48</v>
      </c>
      <c r="D43" s="1007">
        <v>7450.1547248080933</v>
      </c>
    </row>
    <row r="44" spans="1:4" ht="15" customHeight="1">
      <c r="A44" s="264"/>
      <c r="B44" s="941" t="s">
        <v>221</v>
      </c>
      <c r="C44" s="988">
        <v>24</v>
      </c>
      <c r="D44" s="1007">
        <v>33626.4924282141</v>
      </c>
    </row>
    <row r="45" spans="1:4" ht="15" customHeight="1">
      <c r="A45" s="264"/>
      <c r="B45" s="941" t="s">
        <v>216</v>
      </c>
      <c r="C45" s="988">
        <v>1</v>
      </c>
      <c r="D45" s="1007">
        <v>35.650325223300001</v>
      </c>
    </row>
    <row r="46" spans="1:4" ht="15" customHeight="1">
      <c r="A46" s="264"/>
      <c r="B46" s="941" t="s">
        <v>173</v>
      </c>
      <c r="C46" s="988">
        <v>2</v>
      </c>
      <c r="D46" s="1007">
        <v>43917.691348849999</v>
      </c>
    </row>
    <row r="47" spans="1:4" ht="15" customHeight="1">
      <c r="A47" s="264"/>
      <c r="B47" s="941" t="s">
        <v>174</v>
      </c>
      <c r="C47" s="988">
        <v>7</v>
      </c>
      <c r="D47" s="1007">
        <v>476877.29018082994</v>
      </c>
    </row>
    <row r="48" spans="1:4" ht="15" customHeight="1">
      <c r="A48" s="264"/>
      <c r="B48" s="941" t="s">
        <v>206</v>
      </c>
      <c r="C48" s="988">
        <v>6</v>
      </c>
      <c r="D48" s="1007">
        <v>4155.3318379559996</v>
      </c>
    </row>
    <row r="49" spans="1:4" ht="15" customHeight="1">
      <c r="A49" s="264"/>
      <c r="B49" s="941" t="s">
        <v>178</v>
      </c>
      <c r="C49" s="988">
        <v>22</v>
      </c>
      <c r="D49" s="1007">
        <v>14824.17971405</v>
      </c>
    </row>
    <row r="50" spans="1:4" ht="15" customHeight="1" thickBot="1">
      <c r="A50" s="1012"/>
      <c r="B50" s="942" t="s">
        <v>507</v>
      </c>
      <c r="C50" s="990">
        <v>110</v>
      </c>
      <c r="D50" s="1009">
        <v>580886.79055993177</v>
      </c>
    </row>
    <row r="51" spans="1:4" ht="15" customHeight="1">
      <c r="A51" s="264" t="s">
        <v>519</v>
      </c>
      <c r="B51" s="941" t="s">
        <v>218</v>
      </c>
      <c r="C51" s="988">
        <v>7</v>
      </c>
      <c r="D51" s="1007">
        <v>12096.457888606532</v>
      </c>
    </row>
    <row r="52" spans="1:4" ht="15" customHeight="1">
      <c r="A52" s="264"/>
      <c r="B52" s="941" t="s">
        <v>173</v>
      </c>
      <c r="C52" s="988">
        <v>1</v>
      </c>
      <c r="D52" s="1007">
        <v>13926.03564</v>
      </c>
    </row>
    <row r="53" spans="1:4" ht="15" customHeight="1">
      <c r="A53" s="264"/>
      <c r="B53" s="941" t="s">
        <v>174</v>
      </c>
      <c r="C53" s="988">
        <v>14</v>
      </c>
      <c r="D53" s="1007">
        <v>258415.04518847881</v>
      </c>
    </row>
    <row r="54" spans="1:4" ht="15" customHeight="1">
      <c r="A54" s="264"/>
      <c r="B54" s="941" t="s">
        <v>233</v>
      </c>
      <c r="C54" s="988">
        <v>184</v>
      </c>
      <c r="D54" s="1007">
        <v>1109351.8216943631</v>
      </c>
    </row>
    <row r="55" spans="1:4" ht="15" customHeight="1">
      <c r="A55" s="264"/>
      <c r="B55" s="941" t="s">
        <v>209</v>
      </c>
      <c r="C55" s="988">
        <v>13</v>
      </c>
      <c r="D55" s="1007">
        <v>2190.6684143706975</v>
      </c>
    </row>
    <row r="56" spans="1:4" ht="15" customHeight="1">
      <c r="A56" s="264"/>
      <c r="B56" s="941" t="s">
        <v>212</v>
      </c>
      <c r="C56" s="988">
        <v>6</v>
      </c>
      <c r="D56" s="1007">
        <v>1871.6269444705431</v>
      </c>
    </row>
    <row r="57" spans="1:4" ht="15" customHeight="1">
      <c r="A57" s="264"/>
      <c r="B57" s="941" t="s">
        <v>214</v>
      </c>
      <c r="C57" s="988">
        <v>58</v>
      </c>
      <c r="D57" s="1007">
        <v>14727.447860926643</v>
      </c>
    </row>
    <row r="58" spans="1:4" ht="15" customHeight="1" thickBot="1">
      <c r="A58" s="1012"/>
      <c r="B58" s="942" t="s">
        <v>507</v>
      </c>
      <c r="C58" s="990">
        <v>283</v>
      </c>
      <c r="D58" s="1009">
        <v>1412579.1036312166</v>
      </c>
    </row>
    <row r="59" spans="1:4" ht="15" customHeight="1">
      <c r="A59" s="264" t="s">
        <v>530</v>
      </c>
      <c r="B59" s="941" t="s">
        <v>222</v>
      </c>
      <c r="C59" s="988">
        <v>1</v>
      </c>
      <c r="D59" s="1007">
        <v>2.6485541620700004</v>
      </c>
    </row>
    <row r="60" spans="1:4" ht="15" customHeight="1">
      <c r="A60" s="264"/>
      <c r="B60" s="941" t="s">
        <v>220</v>
      </c>
      <c r="C60" s="988">
        <v>1</v>
      </c>
      <c r="D60" s="1007">
        <v>1538.6057534700001</v>
      </c>
    </row>
    <row r="61" spans="1:4" ht="15" customHeight="1">
      <c r="A61" s="264"/>
      <c r="B61" s="941" t="s">
        <v>175</v>
      </c>
      <c r="C61" s="988">
        <v>3</v>
      </c>
      <c r="D61" s="1007">
        <v>96714.137012799998</v>
      </c>
    </row>
    <row r="62" spans="1:4" ht="15" customHeight="1">
      <c r="A62" s="264"/>
      <c r="B62" s="941" t="s">
        <v>811</v>
      </c>
      <c r="C62" s="988">
        <v>1</v>
      </c>
      <c r="D62" s="1007">
        <v>44.5618975776</v>
      </c>
    </row>
    <row r="63" spans="1:4" ht="15" customHeight="1">
      <c r="A63" s="264"/>
      <c r="B63" s="941" t="s">
        <v>178</v>
      </c>
      <c r="C63" s="988">
        <v>1</v>
      </c>
      <c r="D63" s="1007">
        <v>627.712276524</v>
      </c>
    </row>
    <row r="64" spans="1:4" ht="15" customHeight="1">
      <c r="A64" s="264"/>
      <c r="B64" s="941" t="s">
        <v>235</v>
      </c>
      <c r="C64" s="988">
        <v>1</v>
      </c>
      <c r="D64" s="1007">
        <v>251.423736168</v>
      </c>
    </row>
    <row r="65" spans="1:4" ht="15" customHeight="1" thickBot="1">
      <c r="A65" s="1012"/>
      <c r="B65" s="942" t="s">
        <v>507</v>
      </c>
      <c r="C65" s="989">
        <v>8</v>
      </c>
      <c r="D65" s="1008">
        <v>99179.089230701677</v>
      </c>
    </row>
    <row r="66" spans="1:4" ht="15" customHeight="1">
      <c r="A66" s="264" t="s">
        <v>532</v>
      </c>
      <c r="B66" s="941" t="s">
        <v>225</v>
      </c>
      <c r="C66" s="988">
        <v>2</v>
      </c>
      <c r="D66" s="1007">
        <v>446.86782239190001</v>
      </c>
    </row>
    <row r="67" spans="1:4" ht="15" customHeight="1">
      <c r="A67" s="264"/>
      <c r="B67" s="941" t="s">
        <v>228</v>
      </c>
      <c r="C67" s="988">
        <v>28</v>
      </c>
      <c r="D67" s="1007">
        <v>1049.14241195108</v>
      </c>
    </row>
    <row r="68" spans="1:4" ht="15" customHeight="1">
      <c r="A68" s="264"/>
      <c r="B68" s="941" t="s">
        <v>221</v>
      </c>
      <c r="C68" s="988">
        <v>47</v>
      </c>
      <c r="D68" s="1007">
        <v>1.5394712127777899</v>
      </c>
    </row>
    <row r="69" spans="1:4" ht="15" customHeight="1">
      <c r="A69" s="264"/>
      <c r="B69" s="941" t="s">
        <v>216</v>
      </c>
      <c r="C69" s="988">
        <v>4</v>
      </c>
      <c r="D69" s="1007">
        <v>12158.729909665319</v>
      </c>
    </row>
    <row r="70" spans="1:4" ht="15" customHeight="1">
      <c r="A70" s="264"/>
      <c r="B70" s="941" t="s">
        <v>174</v>
      </c>
      <c r="C70" s="988">
        <v>3</v>
      </c>
      <c r="D70" s="1007">
        <v>64935.66128647</v>
      </c>
    </row>
    <row r="71" spans="1:4" ht="15" customHeight="1">
      <c r="A71" s="264"/>
      <c r="B71" s="941" t="s">
        <v>208</v>
      </c>
      <c r="C71" s="988">
        <v>3</v>
      </c>
      <c r="D71" s="1007">
        <v>554.59596509360006</v>
      </c>
    </row>
    <row r="72" spans="1:4" ht="15" customHeight="1">
      <c r="A72" s="264"/>
      <c r="B72" s="941" t="s">
        <v>178</v>
      </c>
      <c r="C72" s="988">
        <v>38</v>
      </c>
      <c r="D72" s="1007">
        <v>8951.4551096707473</v>
      </c>
    </row>
    <row r="73" spans="1:4" ht="13.5" thickBot="1">
      <c r="A73" s="1012"/>
      <c r="B73" s="942" t="s">
        <v>507</v>
      </c>
      <c r="C73" s="989">
        <v>125</v>
      </c>
      <c r="D73" s="1008">
        <v>88097.991976455451</v>
      </c>
    </row>
    <row r="74" spans="1:4">
      <c r="A74" s="264" t="s">
        <v>529</v>
      </c>
      <c r="B74" s="941" t="s">
        <v>227</v>
      </c>
      <c r="C74" s="988">
        <v>134</v>
      </c>
      <c r="D74" s="1007">
        <v>39.417573874820015</v>
      </c>
    </row>
    <row r="75" spans="1:4">
      <c r="A75" s="264"/>
      <c r="B75" s="941" t="s">
        <v>221</v>
      </c>
      <c r="C75" s="988">
        <v>1</v>
      </c>
      <c r="D75" s="1007">
        <v>241.24121492400002</v>
      </c>
    </row>
    <row r="76" spans="1:4">
      <c r="A76" s="264"/>
      <c r="B76" s="941" t="s">
        <v>216</v>
      </c>
      <c r="C76" s="988">
        <v>8</v>
      </c>
      <c r="D76" s="1007">
        <v>37389.806371490966</v>
      </c>
    </row>
    <row r="77" spans="1:4">
      <c r="A77" s="264"/>
      <c r="B77" s="941" t="s">
        <v>219</v>
      </c>
      <c r="C77" s="988">
        <v>58</v>
      </c>
      <c r="D77" s="1007">
        <v>26551.288370100243</v>
      </c>
    </row>
    <row r="78" spans="1:4">
      <c r="A78" s="264"/>
      <c r="B78" s="941" t="s">
        <v>174</v>
      </c>
      <c r="C78" s="988">
        <v>21</v>
      </c>
      <c r="D78" s="1007">
        <v>169400.36145906243</v>
      </c>
    </row>
    <row r="79" spans="1:4">
      <c r="A79" s="264"/>
      <c r="B79" s="941" t="s">
        <v>205</v>
      </c>
      <c r="C79" s="988">
        <v>22</v>
      </c>
      <c r="D79" s="1007">
        <v>1403.4140653354909</v>
      </c>
    </row>
    <row r="80" spans="1:4">
      <c r="A80" s="264"/>
      <c r="B80" s="941" t="s">
        <v>178</v>
      </c>
      <c r="C80" s="988">
        <v>1</v>
      </c>
      <c r="D80" s="1007">
        <v>19.4075929318</v>
      </c>
    </row>
    <row r="81" spans="1:4">
      <c r="A81" s="264"/>
      <c r="B81" s="941" t="s">
        <v>213</v>
      </c>
      <c r="C81" s="988">
        <v>4</v>
      </c>
      <c r="D81" s="1007">
        <v>9229.7209990977972</v>
      </c>
    </row>
    <row r="82" spans="1:4">
      <c r="A82" s="264"/>
      <c r="B82" s="941" t="s">
        <v>1402</v>
      </c>
      <c r="C82" s="988">
        <v>48</v>
      </c>
      <c r="D82" s="1007">
        <v>44829.952644145262</v>
      </c>
    </row>
    <row r="83" spans="1:4" ht="13.5" thickBot="1">
      <c r="A83" s="1012"/>
      <c r="B83" s="942" t="s">
        <v>507</v>
      </c>
      <c r="C83" s="989">
        <v>297</v>
      </c>
      <c r="D83" s="1008">
        <v>289104.61029096285</v>
      </c>
    </row>
  </sheetData>
  <mergeCells count="4">
    <mergeCell ref="A4:D4"/>
    <mergeCell ref="A5:G5"/>
    <mergeCell ref="A1:D1"/>
    <mergeCell ref="A3:D3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27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35.5703125" style="637" customWidth="1"/>
    <col min="2" max="6" width="23.5703125" style="637" customWidth="1"/>
    <col min="7" max="16384" width="11.42578125" style="637"/>
  </cols>
  <sheetData>
    <row r="1" spans="1:6" ht="18">
      <c r="A1" s="1028" t="s">
        <v>512</v>
      </c>
      <c r="B1" s="1028"/>
      <c r="C1" s="1028"/>
      <c r="D1" s="1028"/>
      <c r="E1" s="1028"/>
      <c r="F1" s="1028"/>
    </row>
    <row r="2" spans="1:6">
      <c r="A2" s="639"/>
      <c r="B2" s="639"/>
      <c r="C2" s="639"/>
      <c r="D2" s="639"/>
      <c r="E2" s="639"/>
      <c r="F2" s="639"/>
    </row>
    <row r="3" spans="1:6" ht="24.75" customHeight="1">
      <c r="A3" s="1029" t="s">
        <v>1211</v>
      </c>
      <c r="B3" s="1029"/>
      <c r="C3" s="1029"/>
      <c r="D3" s="1029"/>
      <c r="E3" s="1029"/>
      <c r="F3" s="1029"/>
    </row>
    <row r="4" spans="1:6" ht="13.5" thickBot="1">
      <c r="A4" s="644"/>
      <c r="B4" s="644"/>
      <c r="C4" s="644"/>
      <c r="D4" s="644"/>
      <c r="E4" s="644"/>
      <c r="F4" s="644"/>
    </row>
    <row r="5" spans="1:6" ht="51" customHeight="1" thickBot="1">
      <c r="A5" s="19" t="s">
        <v>399</v>
      </c>
      <c r="B5" s="20" t="s">
        <v>780</v>
      </c>
      <c r="C5" s="20" t="s">
        <v>505</v>
      </c>
      <c r="D5" s="20" t="s">
        <v>951</v>
      </c>
      <c r="E5" s="20" t="s">
        <v>506</v>
      </c>
      <c r="F5" s="21" t="s">
        <v>507</v>
      </c>
    </row>
    <row r="6" spans="1:6" ht="21" customHeight="1">
      <c r="A6" s="659" t="s">
        <v>513</v>
      </c>
      <c r="B6" s="306">
        <v>602291.18999999994</v>
      </c>
      <c r="C6" s="306">
        <v>567984.09</v>
      </c>
      <c r="D6" s="648">
        <v>3220791.7800000003</v>
      </c>
      <c r="E6" s="277">
        <v>732.97</v>
      </c>
      <c r="F6" s="648">
        <f>+SUM(B6:E6)</f>
        <v>4391800.03</v>
      </c>
    </row>
    <row r="7" spans="1:6">
      <c r="A7" s="660" t="s">
        <v>514</v>
      </c>
      <c r="B7" s="307">
        <v>87831</v>
      </c>
      <c r="C7" s="307">
        <v>958124</v>
      </c>
      <c r="D7" s="648">
        <v>1562356.3</v>
      </c>
      <c r="E7" s="278"/>
      <c r="F7" s="648">
        <f t="shared" ref="F7:F22" si="0">+SUM(B7:E7)</f>
        <v>2608311.2999999998</v>
      </c>
    </row>
    <row r="8" spans="1:6">
      <c r="A8" s="660" t="s">
        <v>515</v>
      </c>
      <c r="B8" s="307">
        <v>27327</v>
      </c>
      <c r="C8" s="307">
        <v>82438</v>
      </c>
      <c r="D8" s="648">
        <v>453580.78</v>
      </c>
      <c r="E8" s="269">
        <v>299.61</v>
      </c>
      <c r="F8" s="648">
        <f t="shared" si="0"/>
        <v>563645.39</v>
      </c>
    </row>
    <row r="9" spans="1:6">
      <c r="A9" s="660" t="s">
        <v>516</v>
      </c>
      <c r="B9" s="307">
        <v>157.44981610366409</v>
      </c>
      <c r="C9" s="307">
        <v>42893.864803929166</v>
      </c>
      <c r="D9" s="648">
        <v>102503.91256630093</v>
      </c>
      <c r="E9" s="269">
        <v>218238.14299995606</v>
      </c>
      <c r="F9" s="648">
        <f t="shared" si="0"/>
        <v>363793.37018628983</v>
      </c>
    </row>
    <row r="10" spans="1:6">
      <c r="A10" s="660" t="s">
        <v>781</v>
      </c>
      <c r="B10" s="307">
        <v>209053</v>
      </c>
      <c r="C10" s="307">
        <v>611522</v>
      </c>
      <c r="D10" s="648">
        <v>2744204</v>
      </c>
      <c r="E10" s="269"/>
      <c r="F10" s="648">
        <f t="shared" si="0"/>
        <v>3564779</v>
      </c>
    </row>
    <row r="11" spans="1:6">
      <c r="A11" s="660" t="s">
        <v>518</v>
      </c>
      <c r="B11" s="307">
        <v>85551</v>
      </c>
      <c r="C11" s="307">
        <v>1628614</v>
      </c>
      <c r="D11" s="648">
        <v>3093566</v>
      </c>
      <c r="E11" s="269"/>
      <c r="F11" s="648">
        <f t="shared" si="0"/>
        <v>4807731</v>
      </c>
    </row>
    <row r="12" spans="1:6">
      <c r="A12" s="660" t="s">
        <v>519</v>
      </c>
      <c r="B12" s="307">
        <v>94517</v>
      </c>
      <c r="C12" s="307">
        <v>350726</v>
      </c>
      <c r="D12" s="648">
        <v>1485240.09</v>
      </c>
      <c r="E12" s="269"/>
      <c r="F12" s="648">
        <f t="shared" si="0"/>
        <v>1930483.09</v>
      </c>
    </row>
    <row r="13" spans="1:6">
      <c r="A13" s="660" t="s">
        <v>530</v>
      </c>
      <c r="B13" s="307">
        <v>68178.635555808374</v>
      </c>
      <c r="C13" s="307">
        <v>76185.449591259414</v>
      </c>
      <c r="D13" s="648">
        <v>293897.96530124109</v>
      </c>
      <c r="E13" s="269"/>
      <c r="F13" s="648">
        <f t="shared" si="0"/>
        <v>438262.05044830887</v>
      </c>
    </row>
    <row r="14" spans="1:6">
      <c r="A14" s="660" t="s">
        <v>532</v>
      </c>
      <c r="B14" s="307">
        <v>43825.710000000006</v>
      </c>
      <c r="C14" s="307">
        <v>389768</v>
      </c>
      <c r="D14" s="648">
        <v>160762.97999999998</v>
      </c>
      <c r="E14" s="269"/>
      <c r="F14" s="648">
        <f t="shared" si="0"/>
        <v>594356.68999999994</v>
      </c>
    </row>
    <row r="15" spans="1:6">
      <c r="A15" s="660" t="s">
        <v>529</v>
      </c>
      <c r="B15" s="307">
        <v>95062</v>
      </c>
      <c r="C15" s="307">
        <v>308430</v>
      </c>
      <c r="D15" s="648">
        <v>851848.35</v>
      </c>
      <c r="E15" s="269"/>
      <c r="F15" s="648">
        <f t="shared" si="0"/>
        <v>1255340.3500000001</v>
      </c>
    </row>
    <row r="16" spans="1:6">
      <c r="A16" s="660" t="s">
        <v>521</v>
      </c>
      <c r="B16" s="307">
        <v>32438</v>
      </c>
      <c r="C16" s="307">
        <v>151325</v>
      </c>
      <c r="D16" s="648">
        <v>2543471.0499999998</v>
      </c>
      <c r="E16" s="269"/>
      <c r="F16" s="648">
        <f t="shared" si="0"/>
        <v>2727234.05</v>
      </c>
    </row>
    <row r="17" spans="1:6">
      <c r="A17" s="660" t="s">
        <v>522</v>
      </c>
      <c r="B17" s="307">
        <v>10720.46</v>
      </c>
      <c r="C17" s="307">
        <v>19512.22</v>
      </c>
      <c r="D17" s="648">
        <v>1380135.3399999999</v>
      </c>
      <c r="E17" s="269">
        <v>620313.01</v>
      </c>
      <c r="F17" s="648">
        <f t="shared" si="0"/>
        <v>2030681.0299999998</v>
      </c>
    </row>
    <row r="18" spans="1:6">
      <c r="A18" s="660" t="s">
        <v>533</v>
      </c>
      <c r="B18" s="307">
        <v>8695.5191719785835</v>
      </c>
      <c r="C18" s="307">
        <v>4397.6275143875619</v>
      </c>
      <c r="D18" s="648">
        <v>207693.44092596826</v>
      </c>
      <c r="E18" s="269"/>
      <c r="F18" s="648">
        <f t="shared" si="0"/>
        <v>220786.58761233441</v>
      </c>
    </row>
    <row r="19" spans="1:6">
      <c r="A19" s="660" t="s">
        <v>523</v>
      </c>
      <c r="B19" s="307">
        <v>16565.222852761861</v>
      </c>
      <c r="C19" s="307">
        <v>189942.48670541248</v>
      </c>
      <c r="D19" s="648">
        <v>104444.56151674336</v>
      </c>
      <c r="E19" s="269"/>
      <c r="F19" s="648">
        <f t="shared" si="0"/>
        <v>310952.27107491769</v>
      </c>
    </row>
    <row r="20" spans="1:6">
      <c r="A20" s="660" t="s">
        <v>525</v>
      </c>
      <c r="B20" s="307">
        <v>16789.587669068293</v>
      </c>
      <c r="C20" s="307">
        <v>210619.18931194415</v>
      </c>
      <c r="D20" s="648">
        <v>274110.88694547251</v>
      </c>
      <c r="E20" s="269"/>
      <c r="F20" s="648">
        <f t="shared" si="0"/>
        <v>501519.66392648494</v>
      </c>
    </row>
    <row r="21" spans="1:6">
      <c r="A21" s="660" t="s">
        <v>527</v>
      </c>
      <c r="B21" s="307">
        <v>9489.3346403713294</v>
      </c>
      <c r="C21" s="307">
        <v>289554.64852755039</v>
      </c>
      <c r="D21" s="648">
        <v>470334.99999335461</v>
      </c>
      <c r="E21" s="269">
        <v>1170.9502661898644</v>
      </c>
      <c r="F21" s="648">
        <f t="shared" si="0"/>
        <v>770549.9334274662</v>
      </c>
    </row>
    <row r="22" spans="1:6">
      <c r="A22" s="660" t="s">
        <v>531</v>
      </c>
      <c r="B22" s="307">
        <v>59689.998430516192</v>
      </c>
      <c r="C22" s="307">
        <v>89093.386507113071</v>
      </c>
      <c r="D22" s="648">
        <v>362510.3682900517</v>
      </c>
      <c r="E22" s="278"/>
      <c r="F22" s="648">
        <f t="shared" si="0"/>
        <v>511293.75322768098</v>
      </c>
    </row>
    <row r="23" spans="1:6" ht="6.75" customHeight="1">
      <c r="A23" s="660"/>
      <c r="B23" s="17"/>
      <c r="C23" s="17"/>
      <c r="D23" s="17"/>
      <c r="E23" s="17"/>
      <c r="F23" s="542"/>
    </row>
    <row r="24" spans="1:6" ht="13.5" thickBot="1">
      <c r="A24" s="661" t="s">
        <v>508</v>
      </c>
      <c r="B24" s="267">
        <f>+SUM(B6:B22)</f>
        <v>1468182.108136608</v>
      </c>
      <c r="C24" s="267">
        <f>+SUM(C6:C22)</f>
        <v>5971129.9629615955</v>
      </c>
      <c r="D24" s="267">
        <f>+SUM(D6:D22)</f>
        <v>19311452.805539127</v>
      </c>
      <c r="E24" s="267">
        <f>+SUM(E6:E22)</f>
        <v>840754.68326614588</v>
      </c>
      <c r="F24" s="267">
        <f>+SUM(F6:F22)</f>
        <v>27591519.559903491</v>
      </c>
    </row>
    <row r="25" spans="1:6" ht="22.5" customHeight="1">
      <c r="A25" s="1041" t="s">
        <v>511</v>
      </c>
      <c r="B25" s="1041"/>
      <c r="C25" s="1041"/>
      <c r="D25" s="1041"/>
      <c r="E25" s="1041"/>
      <c r="F25" s="545"/>
    </row>
    <row r="26" spans="1:6" ht="18.75" customHeight="1">
      <c r="A26" s="657" t="s">
        <v>952</v>
      </c>
      <c r="B26" s="658"/>
      <c r="C26" s="645"/>
      <c r="D26" s="645"/>
      <c r="E26" s="645"/>
      <c r="F26" s="549"/>
    </row>
    <row r="27" spans="1:6" ht="24" customHeight="1">
      <c r="A27" s="1040" t="s">
        <v>782</v>
      </c>
      <c r="B27" s="1040"/>
    </row>
  </sheetData>
  <mergeCells count="4">
    <mergeCell ref="A1:F1"/>
    <mergeCell ref="A3:F3"/>
    <mergeCell ref="A25:E25"/>
    <mergeCell ref="A27:B27"/>
  </mergeCells>
  <printOptions horizontalCentered="1"/>
  <pageMargins left="0.78740157480314965" right="0.78740157480314965" top="0.59055118110236227" bottom="0.98425196850393704" header="0" footer="0"/>
  <pageSetup paperSize="9" scale="52" orientation="portrait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L69"/>
  <sheetViews>
    <sheetView view="pageBreakPreview" zoomScale="75" zoomScaleNormal="75" workbookViewId="0">
      <selection activeCell="A14" sqref="A14"/>
    </sheetView>
  </sheetViews>
  <sheetFormatPr baseColWidth="10" defaultColWidth="11.42578125" defaultRowHeight="12.75"/>
  <cols>
    <col min="1" max="1" width="35.42578125" style="26" bestFit="1" customWidth="1"/>
    <col min="2" max="2" width="52.140625" style="177" customWidth="1"/>
    <col min="3" max="3" width="23.42578125" style="26" customWidth="1"/>
    <col min="4" max="4" width="21.5703125" style="177" customWidth="1"/>
    <col min="5" max="5" width="1.42578125" style="26" customWidth="1"/>
    <col min="6" max="6" width="15.7109375" style="177" customWidth="1"/>
    <col min="7" max="7" width="15.7109375" style="26" customWidth="1"/>
    <col min="8" max="16384" width="11.42578125" style="26"/>
  </cols>
  <sheetData>
    <row r="1" spans="1:12" ht="18">
      <c r="A1" s="1065" t="s">
        <v>272</v>
      </c>
      <c r="B1" s="1065"/>
      <c r="C1" s="1065"/>
      <c r="D1" s="1065"/>
      <c r="E1" s="25"/>
      <c r="G1" s="25"/>
      <c r="H1" s="25"/>
      <c r="I1" s="25"/>
      <c r="J1" s="25"/>
      <c r="K1" s="25"/>
    </row>
    <row r="2" spans="1:12">
      <c r="D2" s="871"/>
    </row>
    <row r="3" spans="1:12" ht="20.25" customHeight="1">
      <c r="A3" s="1066" t="s">
        <v>1403</v>
      </c>
      <c r="B3" s="1066"/>
      <c r="C3" s="1066"/>
      <c r="D3" s="1066"/>
      <c r="E3" s="76"/>
      <c r="F3" s="76"/>
      <c r="G3" s="76"/>
      <c r="H3" s="39"/>
      <c r="I3" s="39"/>
      <c r="J3" s="39"/>
      <c r="K3" s="39"/>
      <c r="L3" s="39"/>
    </row>
    <row r="4" spans="1:12" ht="15" customHeight="1">
      <c r="A4" s="1066" t="s">
        <v>1044</v>
      </c>
      <c r="B4" s="1066"/>
      <c r="C4" s="1066"/>
      <c r="D4" s="1066"/>
      <c r="E4" s="76"/>
      <c r="F4" s="76"/>
      <c r="G4" s="76"/>
      <c r="H4" s="39"/>
      <c r="I4" s="39"/>
      <c r="J4" s="39"/>
      <c r="K4" s="39"/>
      <c r="L4" s="39"/>
    </row>
    <row r="5" spans="1:12" ht="13.9" customHeight="1" thickBot="1">
      <c r="A5" s="1073"/>
      <c r="B5" s="1073"/>
      <c r="C5" s="1073"/>
      <c r="D5" s="1073"/>
      <c r="E5" s="1073"/>
      <c r="F5" s="1073"/>
      <c r="G5" s="1073"/>
    </row>
    <row r="6" spans="1:12" ht="48.75" customHeight="1" thickBot="1">
      <c r="A6" s="802" t="s">
        <v>271</v>
      </c>
      <c r="B6" s="943" t="s">
        <v>127</v>
      </c>
      <c r="C6" s="943" t="s">
        <v>377</v>
      </c>
      <c r="D6" s="803" t="s">
        <v>1400</v>
      </c>
      <c r="F6" s="26"/>
    </row>
    <row r="7" spans="1:12">
      <c r="A7" s="1021" t="s">
        <v>521</v>
      </c>
      <c r="B7" s="941" t="s">
        <v>224</v>
      </c>
      <c r="C7" s="988">
        <v>51</v>
      </c>
      <c r="D7" s="1006">
        <v>197.85390947936</v>
      </c>
    </row>
    <row r="8" spans="1:12">
      <c r="A8" s="264"/>
      <c r="B8" s="941" t="s">
        <v>226</v>
      </c>
      <c r="C8" s="988">
        <v>4</v>
      </c>
      <c r="D8" s="1007">
        <v>6124.4621380290009</v>
      </c>
    </row>
    <row r="9" spans="1:12">
      <c r="A9" s="264"/>
      <c r="B9" s="941" t="s">
        <v>128</v>
      </c>
      <c r="C9" s="988">
        <v>8</v>
      </c>
      <c r="D9" s="1007">
        <v>120.16232478943</v>
      </c>
    </row>
    <row r="10" spans="1:12">
      <c r="A10" s="264"/>
      <c r="B10" s="941" t="s">
        <v>221</v>
      </c>
      <c r="C10" s="988">
        <v>4</v>
      </c>
      <c r="D10" s="1007">
        <v>1407.11454928537</v>
      </c>
    </row>
    <row r="11" spans="1:12">
      <c r="A11" s="264"/>
      <c r="B11" s="941" t="s">
        <v>216</v>
      </c>
      <c r="C11" s="988">
        <v>2</v>
      </c>
      <c r="D11" s="1007">
        <v>1459.6809242730001</v>
      </c>
    </row>
    <row r="12" spans="1:12">
      <c r="A12" s="264"/>
      <c r="B12" s="941" t="s">
        <v>173</v>
      </c>
      <c r="C12" s="988">
        <v>1</v>
      </c>
      <c r="D12" s="1007">
        <v>18009.9684112</v>
      </c>
    </row>
    <row r="13" spans="1:12" ht="12.75" customHeight="1">
      <c r="A13" s="264"/>
      <c r="B13" s="941" t="s">
        <v>174</v>
      </c>
      <c r="C13" s="988">
        <v>2</v>
      </c>
      <c r="D13" s="1007">
        <v>36514.702216000005</v>
      </c>
      <c r="E13" s="944"/>
      <c r="F13" s="944"/>
    </row>
    <row r="14" spans="1:12" ht="12.75" customHeight="1">
      <c r="A14" s="264"/>
      <c r="B14" s="941" t="s">
        <v>232</v>
      </c>
      <c r="C14" s="988">
        <v>7</v>
      </c>
      <c r="D14" s="1007">
        <v>4278.0182467442692</v>
      </c>
      <c r="F14" s="26"/>
    </row>
    <row r="15" spans="1:12">
      <c r="A15" s="264"/>
      <c r="B15" s="941" t="s">
        <v>178</v>
      </c>
      <c r="C15" s="988">
        <v>1</v>
      </c>
      <c r="D15" s="1007">
        <v>7260.9897595900002</v>
      </c>
    </row>
    <row r="16" spans="1:12">
      <c r="A16" s="264"/>
      <c r="B16" s="941" t="s">
        <v>129</v>
      </c>
      <c r="C16" s="988">
        <v>4</v>
      </c>
      <c r="D16" s="1007">
        <v>239978.64330940001</v>
      </c>
    </row>
    <row r="17" spans="1:4" ht="15" customHeight="1" thickBot="1">
      <c r="A17" s="1012"/>
      <c r="B17" s="942" t="s">
        <v>507</v>
      </c>
      <c r="C17" s="989">
        <v>84</v>
      </c>
      <c r="D17" s="1008">
        <v>315351.5957887905</v>
      </c>
    </row>
    <row r="18" spans="1:4" ht="15" customHeight="1">
      <c r="A18" s="264" t="s">
        <v>522</v>
      </c>
      <c r="B18" s="941" t="s">
        <v>229</v>
      </c>
      <c r="C18" s="988">
        <v>5</v>
      </c>
      <c r="D18" s="1007">
        <v>5800.0690708942002</v>
      </c>
    </row>
    <row r="19" spans="1:4" ht="15" customHeight="1">
      <c r="A19" s="264"/>
      <c r="B19" s="941" t="s">
        <v>221</v>
      </c>
      <c r="C19" s="988">
        <v>8</v>
      </c>
      <c r="D19" s="1007">
        <v>1490.8412988717162</v>
      </c>
    </row>
    <row r="20" spans="1:4" ht="15" customHeight="1">
      <c r="A20" s="264"/>
      <c r="B20" s="941" t="s">
        <v>216</v>
      </c>
      <c r="C20" s="988">
        <v>2</v>
      </c>
      <c r="D20" s="1007">
        <v>905.88028708299998</v>
      </c>
    </row>
    <row r="21" spans="1:4" ht="15" customHeight="1">
      <c r="A21" s="264"/>
      <c r="B21" s="941" t="s">
        <v>173</v>
      </c>
      <c r="C21" s="988">
        <v>1</v>
      </c>
      <c r="D21" s="1007">
        <v>8542.6203868699995</v>
      </c>
    </row>
    <row r="22" spans="1:4" ht="15" customHeight="1">
      <c r="A22" s="264"/>
      <c r="B22" s="941" t="s">
        <v>174</v>
      </c>
      <c r="C22" s="988">
        <v>6</v>
      </c>
      <c r="D22" s="1007">
        <v>40088.554039713999</v>
      </c>
    </row>
    <row r="23" spans="1:4" ht="15" customHeight="1">
      <c r="A23" s="264"/>
      <c r="B23" s="941" t="s">
        <v>235</v>
      </c>
      <c r="C23" s="988">
        <v>3</v>
      </c>
      <c r="D23" s="1007">
        <v>250.78528913455099</v>
      </c>
    </row>
    <row r="24" spans="1:4" ht="15" customHeight="1">
      <c r="A24" s="264"/>
      <c r="B24" s="941" t="s">
        <v>248</v>
      </c>
      <c r="C24" s="988">
        <v>73</v>
      </c>
      <c r="D24" s="1007">
        <v>449512.94567715446</v>
      </c>
    </row>
    <row r="25" spans="1:4" ht="15" customHeight="1" thickBot="1">
      <c r="A25" s="1012"/>
      <c r="B25" s="942" t="s">
        <v>507</v>
      </c>
      <c r="C25" s="989">
        <v>98</v>
      </c>
      <c r="D25" s="1008">
        <v>506591.69604972203</v>
      </c>
    </row>
    <row r="26" spans="1:4" ht="15" customHeight="1">
      <c r="A26" s="264" t="s">
        <v>1040</v>
      </c>
      <c r="B26" s="941" t="s">
        <v>128</v>
      </c>
      <c r="C26" s="988">
        <v>62</v>
      </c>
      <c r="D26" s="1007">
        <v>32.896436317597207</v>
      </c>
    </row>
    <row r="27" spans="1:4" ht="15" customHeight="1">
      <c r="A27" s="264"/>
      <c r="B27" s="941" t="s">
        <v>221</v>
      </c>
      <c r="C27" s="988">
        <v>2</v>
      </c>
      <c r="D27" s="1007">
        <v>499.05220381093795</v>
      </c>
    </row>
    <row r="28" spans="1:4" ht="15" customHeight="1">
      <c r="A28" s="264"/>
      <c r="B28" s="941" t="s">
        <v>217</v>
      </c>
      <c r="C28" s="988">
        <v>1</v>
      </c>
      <c r="D28" s="1007">
        <v>63401.976834720001</v>
      </c>
    </row>
    <row r="29" spans="1:4" ht="15" customHeight="1">
      <c r="A29" s="264"/>
      <c r="B29" s="941" t="s">
        <v>173</v>
      </c>
      <c r="C29" s="988">
        <v>1</v>
      </c>
      <c r="D29" s="1007">
        <v>10091.721777410001</v>
      </c>
    </row>
    <row r="30" spans="1:4" ht="15" customHeight="1">
      <c r="A30" s="264"/>
      <c r="B30" s="941" t="s">
        <v>174</v>
      </c>
      <c r="C30" s="988">
        <v>6</v>
      </c>
      <c r="D30" s="1007">
        <v>26181.7638463941</v>
      </c>
    </row>
    <row r="31" spans="1:4" ht="15" customHeight="1">
      <c r="A31" s="264"/>
      <c r="B31" s="941" t="s">
        <v>178</v>
      </c>
      <c r="C31" s="988">
        <v>6</v>
      </c>
      <c r="D31" s="1007">
        <v>2009.2468256168779</v>
      </c>
    </row>
    <row r="32" spans="1:4" ht="15" customHeight="1">
      <c r="A32" s="264"/>
      <c r="B32" s="941" t="s">
        <v>211</v>
      </c>
      <c r="C32" s="988">
        <v>2</v>
      </c>
      <c r="D32" s="1007">
        <v>3689.7757553929723</v>
      </c>
    </row>
    <row r="33" spans="1:4" ht="15" customHeight="1">
      <c r="A33" s="264"/>
      <c r="B33" s="941" t="s">
        <v>212</v>
      </c>
      <c r="C33" s="988">
        <v>1</v>
      </c>
      <c r="D33" s="1007">
        <v>586.29948819668994</v>
      </c>
    </row>
    <row r="34" spans="1:4" ht="15" customHeight="1" thickBot="1">
      <c r="A34" s="1012"/>
      <c r="B34" s="942" t="s">
        <v>507</v>
      </c>
      <c r="C34" s="989">
        <v>81</v>
      </c>
      <c r="D34" s="1008">
        <v>106492.73316785919</v>
      </c>
    </row>
    <row r="35" spans="1:4" ht="15" customHeight="1">
      <c r="A35" s="264" t="s">
        <v>523</v>
      </c>
      <c r="B35" s="941" t="s">
        <v>537</v>
      </c>
      <c r="C35" s="988">
        <v>1</v>
      </c>
      <c r="D35" s="1007">
        <v>58.976949639099999</v>
      </c>
    </row>
    <row r="36" spans="1:4" ht="15" customHeight="1">
      <c r="A36" s="264"/>
      <c r="B36" s="941" t="s">
        <v>174</v>
      </c>
      <c r="C36" s="988">
        <v>1</v>
      </c>
      <c r="D36" s="1007">
        <v>17812.970973200001</v>
      </c>
    </row>
    <row r="37" spans="1:4" ht="15" customHeight="1">
      <c r="A37" s="264"/>
      <c r="B37" s="941" t="s">
        <v>178</v>
      </c>
      <c r="C37" s="988">
        <v>1</v>
      </c>
      <c r="D37" s="1007">
        <v>474.43863798900003</v>
      </c>
    </row>
    <row r="38" spans="1:4" ht="15" customHeight="1">
      <c r="A38" s="264"/>
      <c r="B38" s="941" t="s">
        <v>130</v>
      </c>
      <c r="C38" s="988">
        <v>6</v>
      </c>
      <c r="D38" s="1007">
        <v>167540.07316813999</v>
      </c>
    </row>
    <row r="39" spans="1:4" ht="15" customHeight="1" thickBot="1">
      <c r="A39" s="1012"/>
      <c r="B39" s="942" t="s">
        <v>507</v>
      </c>
      <c r="C39" s="989">
        <v>9</v>
      </c>
      <c r="D39" s="1008">
        <v>185886.4597289681</v>
      </c>
    </row>
    <row r="40" spans="1:4" ht="15" customHeight="1">
      <c r="A40" s="264" t="s">
        <v>124</v>
      </c>
      <c r="B40" s="941" t="s">
        <v>126</v>
      </c>
      <c r="C40" s="988">
        <v>1</v>
      </c>
      <c r="D40" s="1007">
        <v>234950.329983</v>
      </c>
    </row>
    <row r="41" spans="1:4" ht="15" customHeight="1" thickBot="1">
      <c r="A41" s="1012"/>
      <c r="B41" s="942" t="s">
        <v>507</v>
      </c>
      <c r="C41" s="989">
        <v>1</v>
      </c>
      <c r="D41" s="1008">
        <v>234950.329983</v>
      </c>
    </row>
    <row r="42" spans="1:4" ht="15" customHeight="1">
      <c r="A42" s="264" t="s">
        <v>556</v>
      </c>
      <c r="B42" s="941" t="s">
        <v>224</v>
      </c>
      <c r="C42" s="988">
        <v>25</v>
      </c>
      <c r="D42" s="1007">
        <v>0.78161353844030002</v>
      </c>
    </row>
    <row r="43" spans="1:4" ht="15" customHeight="1">
      <c r="A43" s="264"/>
      <c r="B43" s="941" t="s">
        <v>538</v>
      </c>
      <c r="C43" s="988">
        <v>7</v>
      </c>
      <c r="D43" s="1007">
        <v>6151.78599418875</v>
      </c>
    </row>
    <row r="44" spans="1:4" ht="15" customHeight="1">
      <c r="A44" s="264"/>
      <c r="B44" s="941" t="s">
        <v>174</v>
      </c>
      <c r="C44" s="988">
        <v>9</v>
      </c>
      <c r="D44" s="1007">
        <v>75792.21672995</v>
      </c>
    </row>
    <row r="45" spans="1:4" ht="15" customHeight="1">
      <c r="A45" s="264"/>
      <c r="B45" s="941" t="s">
        <v>204</v>
      </c>
      <c r="C45" s="988">
        <v>1</v>
      </c>
      <c r="D45" s="1007">
        <v>22038.610939432001</v>
      </c>
    </row>
    <row r="46" spans="1:4" ht="15" customHeight="1" thickBot="1">
      <c r="A46" s="1012"/>
      <c r="B46" s="942" t="s">
        <v>507</v>
      </c>
      <c r="C46" s="989">
        <v>42</v>
      </c>
      <c r="D46" s="1008">
        <v>103983.3952771092</v>
      </c>
    </row>
    <row r="47" spans="1:4" ht="15" customHeight="1">
      <c r="A47" s="264" t="s">
        <v>527</v>
      </c>
      <c r="B47" s="941" t="s">
        <v>221</v>
      </c>
      <c r="C47" s="988">
        <v>41</v>
      </c>
      <c r="D47" s="1007">
        <v>4309.0146217055408</v>
      </c>
    </row>
    <row r="48" spans="1:4" ht="15" customHeight="1">
      <c r="A48" s="264"/>
      <c r="B48" s="941" t="s">
        <v>216</v>
      </c>
      <c r="C48" s="988">
        <v>2</v>
      </c>
      <c r="D48" s="1007">
        <v>19068.562877149998</v>
      </c>
    </row>
    <row r="49" spans="1:4" ht="15" customHeight="1">
      <c r="A49" s="264"/>
      <c r="B49" s="941" t="s">
        <v>174</v>
      </c>
      <c r="C49" s="988">
        <v>5</v>
      </c>
      <c r="D49" s="1007">
        <v>189972.00657669996</v>
      </c>
    </row>
    <row r="50" spans="1:4" ht="15" customHeight="1">
      <c r="A50" s="264"/>
      <c r="B50" s="941" t="s">
        <v>212</v>
      </c>
      <c r="C50" s="988">
        <v>1</v>
      </c>
      <c r="D50" s="1007">
        <v>5302.0039699600002</v>
      </c>
    </row>
    <row r="51" spans="1:4" ht="15" customHeight="1">
      <c r="A51" s="264"/>
      <c r="B51" s="941" t="s">
        <v>214</v>
      </c>
      <c r="C51" s="988">
        <v>6</v>
      </c>
      <c r="D51" s="1007">
        <v>1797.8910809002</v>
      </c>
    </row>
    <row r="52" spans="1:4" ht="15" customHeight="1" thickBot="1">
      <c r="A52" s="1012"/>
      <c r="B52" s="942" t="s">
        <v>507</v>
      </c>
      <c r="C52" s="989">
        <v>55</v>
      </c>
      <c r="D52" s="1008">
        <v>220449.4791264158</v>
      </c>
    </row>
    <row r="53" spans="1:4" ht="15" customHeight="1">
      <c r="A53" s="264" t="s">
        <v>1404</v>
      </c>
      <c r="B53" s="941" t="s">
        <v>173</v>
      </c>
      <c r="C53" s="988">
        <v>1</v>
      </c>
      <c r="D53" s="1007">
        <v>63600.709830200001</v>
      </c>
    </row>
    <row r="54" spans="1:4" ht="15" customHeight="1" thickBot="1">
      <c r="A54" s="1012"/>
      <c r="B54" s="942" t="s">
        <v>507</v>
      </c>
      <c r="C54" s="989">
        <v>1</v>
      </c>
      <c r="D54" s="1008">
        <v>63600.709830200001</v>
      </c>
    </row>
    <row r="55" spans="1:4" ht="15" customHeight="1">
      <c r="A55" s="264" t="s">
        <v>802</v>
      </c>
      <c r="B55" s="941" t="s">
        <v>216</v>
      </c>
      <c r="C55" s="988">
        <v>5</v>
      </c>
      <c r="D55" s="1007">
        <v>5968.9647618274339</v>
      </c>
    </row>
    <row r="56" spans="1:4" ht="15" customHeight="1">
      <c r="A56" s="264"/>
      <c r="B56" s="941" t="s">
        <v>175</v>
      </c>
      <c r="C56" s="988">
        <v>7</v>
      </c>
      <c r="D56" s="1007">
        <v>55427.936655165671</v>
      </c>
    </row>
    <row r="57" spans="1:4" ht="15" customHeight="1">
      <c r="A57" s="264"/>
      <c r="B57" s="941" t="s">
        <v>178</v>
      </c>
      <c r="C57" s="988">
        <v>1</v>
      </c>
      <c r="D57" s="1007">
        <v>248.77502105399998</v>
      </c>
    </row>
    <row r="58" spans="1:4" ht="15" customHeight="1" thickBot="1">
      <c r="A58" s="1012"/>
      <c r="B58" s="942" t="s">
        <v>507</v>
      </c>
      <c r="C58" s="989">
        <v>13</v>
      </c>
      <c r="D58" s="1008">
        <v>61645.676438047107</v>
      </c>
    </row>
    <row r="59" spans="1:4" ht="15" customHeight="1">
      <c r="A59" s="871" t="s">
        <v>1386</v>
      </c>
    </row>
    <row r="60" spans="1:4" ht="15" customHeight="1">
      <c r="A60" s="871" t="s">
        <v>803</v>
      </c>
    </row>
    <row r="61" spans="1:4" ht="15" customHeight="1">
      <c r="A61" s="871" t="s">
        <v>1395</v>
      </c>
    </row>
    <row r="62" spans="1:4" ht="15" customHeight="1"/>
    <row r="63" spans="1:4" ht="15" customHeight="1"/>
    <row r="64" spans="1: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4">
    <mergeCell ref="A1:D1"/>
    <mergeCell ref="A3:D3"/>
    <mergeCell ref="A4:D4"/>
    <mergeCell ref="A5:G5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  <rowBreaks count="1" manualBreakCount="1">
    <brk id="67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L29"/>
  <sheetViews>
    <sheetView view="pageBreakPreview" zoomScale="75" zoomScaleNormal="75" workbookViewId="0">
      <selection activeCell="A25" sqref="A25"/>
    </sheetView>
  </sheetViews>
  <sheetFormatPr baseColWidth="10" defaultColWidth="11.5703125" defaultRowHeight="12.75"/>
  <cols>
    <col min="1" max="1" width="25.7109375" style="664" customWidth="1"/>
    <col min="2" max="3" width="16.7109375" style="664" customWidth="1"/>
    <col min="4" max="4" width="19.7109375" style="664" bestFit="1" customWidth="1"/>
    <col min="5" max="6" width="16.7109375" style="664" customWidth="1"/>
    <col min="7" max="7" width="18.28515625" style="664" customWidth="1"/>
    <col min="8" max="8" width="11.5703125" style="664"/>
    <col min="9" max="9" width="6.7109375" style="664" customWidth="1"/>
    <col min="10" max="16384" width="11.5703125" style="664"/>
  </cols>
  <sheetData>
    <row r="1" spans="1:12" ht="18">
      <c r="A1" s="1142" t="s">
        <v>272</v>
      </c>
      <c r="B1" s="1142"/>
      <c r="C1" s="1142"/>
      <c r="D1" s="1142"/>
      <c r="E1" s="1142"/>
      <c r="F1" s="1142"/>
      <c r="G1" s="1142"/>
      <c r="H1" s="1142"/>
    </row>
    <row r="2" spans="1:12" ht="15">
      <c r="G2" s="945"/>
      <c r="I2" s="103"/>
    </row>
    <row r="3" spans="1:12" ht="15" customHeight="1">
      <c r="A3" s="1143" t="s">
        <v>1405</v>
      </c>
      <c r="B3" s="1143"/>
      <c r="C3" s="1143"/>
      <c r="D3" s="1143"/>
      <c r="E3" s="1143"/>
      <c r="F3" s="1143"/>
      <c r="G3" s="1143"/>
      <c r="H3" s="1143"/>
      <c r="I3" s="178"/>
      <c r="J3" s="178"/>
      <c r="K3" s="178"/>
      <c r="L3" s="178"/>
    </row>
    <row r="4" spans="1:12" ht="13.5" thickBot="1">
      <c r="C4" s="202"/>
      <c r="D4" s="202"/>
      <c r="E4" s="202"/>
      <c r="F4" s="202"/>
      <c r="G4" s="202"/>
    </row>
    <row r="5" spans="1:12" ht="33.75" customHeight="1">
      <c r="A5" s="1144" t="s">
        <v>271</v>
      </c>
      <c r="B5" s="1146" t="s">
        <v>131</v>
      </c>
      <c r="C5" s="1146"/>
      <c r="D5" s="1146"/>
      <c r="E5" s="1146" t="s">
        <v>132</v>
      </c>
      <c r="F5" s="1146"/>
      <c r="G5" s="1146"/>
      <c r="H5" s="1140" t="s">
        <v>133</v>
      </c>
    </row>
    <row r="6" spans="1:12" ht="48.75" customHeight="1" thickBot="1">
      <c r="A6" s="1145"/>
      <c r="B6" s="946" t="s">
        <v>397</v>
      </c>
      <c r="C6" s="371" t="s">
        <v>398</v>
      </c>
      <c r="D6" s="371" t="s">
        <v>134</v>
      </c>
      <c r="E6" s="947" t="s">
        <v>397</v>
      </c>
      <c r="F6" s="947" t="s">
        <v>398</v>
      </c>
      <c r="G6" s="947" t="s">
        <v>539</v>
      </c>
      <c r="H6" s="1141"/>
    </row>
    <row r="7" spans="1:12">
      <c r="A7" s="1013" t="s">
        <v>513</v>
      </c>
      <c r="B7" s="991">
        <v>2922670.6897730115</v>
      </c>
      <c r="C7" s="991">
        <v>1544399.4417535958</v>
      </c>
      <c r="D7" s="991">
        <v>4467070.1315266071</v>
      </c>
      <c r="E7" s="991">
        <v>1650341.926376529</v>
      </c>
      <c r="F7" s="991">
        <v>684444.95509484049</v>
      </c>
      <c r="G7" s="991">
        <v>2334786.8814713694</v>
      </c>
      <c r="H7" s="992">
        <f t="shared" ref="H7:H23" si="0">G7*100/D7</f>
        <v>52.266626955181991</v>
      </c>
    </row>
    <row r="8" spans="1:12">
      <c r="A8" s="1014" t="s">
        <v>514</v>
      </c>
      <c r="B8" s="993">
        <v>1543465.1781873521</v>
      </c>
      <c r="C8" s="993">
        <v>1071866.442498822</v>
      </c>
      <c r="D8" s="993">
        <v>2615331.6206861744</v>
      </c>
      <c r="E8" s="993">
        <v>684856.20710912801</v>
      </c>
      <c r="F8" s="993">
        <v>433991.36154928693</v>
      </c>
      <c r="G8" s="993">
        <v>1118847.568658415</v>
      </c>
      <c r="H8" s="994">
        <f t="shared" si="0"/>
        <v>42.780332704610025</v>
      </c>
    </row>
    <row r="9" spans="1:12">
      <c r="A9" s="1014" t="s">
        <v>516</v>
      </c>
      <c r="B9" s="993">
        <v>211034.49404539354</v>
      </c>
      <c r="C9" s="993">
        <v>153282.49363965739</v>
      </c>
      <c r="D9" s="993">
        <v>364316.98768505093</v>
      </c>
      <c r="E9" s="993">
        <v>60939.332313101702</v>
      </c>
      <c r="F9" s="993">
        <v>66811.611054021094</v>
      </c>
      <c r="G9" s="993">
        <v>127750.94336712279</v>
      </c>
      <c r="H9" s="994">
        <f t="shared" si="0"/>
        <v>35.065876059988298</v>
      </c>
    </row>
    <row r="10" spans="1:12">
      <c r="A10" s="1014" t="s">
        <v>528</v>
      </c>
      <c r="B10" s="993">
        <v>2944983.9420143934</v>
      </c>
      <c r="C10" s="993">
        <v>1870372.831584536</v>
      </c>
      <c r="D10" s="993">
        <v>4815356.7735989299</v>
      </c>
      <c r="E10" s="993">
        <v>1138006.0314957339</v>
      </c>
      <c r="F10" s="993">
        <v>897427.79984936002</v>
      </c>
      <c r="G10" s="993">
        <v>2035433.8313450939</v>
      </c>
      <c r="H10" s="994">
        <f t="shared" si="0"/>
        <v>42.269637060014546</v>
      </c>
    </row>
    <row r="11" spans="1:12">
      <c r="A11" s="1014" t="s">
        <v>1025</v>
      </c>
      <c r="B11" s="993">
        <v>2708077.4775277623</v>
      </c>
      <c r="C11" s="993">
        <v>889459.28332957858</v>
      </c>
      <c r="D11" s="993">
        <v>3597536.7608573409</v>
      </c>
      <c r="E11" s="993">
        <v>1197707.8014205417</v>
      </c>
      <c r="F11" s="993">
        <v>320544.10229095968</v>
      </c>
      <c r="G11" s="993">
        <v>1518251.9037115015</v>
      </c>
      <c r="H11" s="994">
        <f t="shared" si="0"/>
        <v>42.20254036680592</v>
      </c>
    </row>
    <row r="12" spans="1:12">
      <c r="A12" s="1014" t="s">
        <v>519</v>
      </c>
      <c r="B12" s="993">
        <v>1606234.1078792373</v>
      </c>
      <c r="C12" s="993">
        <v>330718.85647848353</v>
      </c>
      <c r="D12" s="993">
        <v>1936952.9643577207</v>
      </c>
      <c r="E12" s="993">
        <v>724682.13287740119</v>
      </c>
      <c r="F12" s="993">
        <v>204854.68167483545</v>
      </c>
      <c r="G12" s="993">
        <v>929536.81455223658</v>
      </c>
      <c r="H12" s="994">
        <f t="shared" si="0"/>
        <v>47.989643097010578</v>
      </c>
    </row>
    <row r="13" spans="1:12">
      <c r="A13" s="1014" t="s">
        <v>530</v>
      </c>
      <c r="B13" s="993">
        <v>266799.47914470243</v>
      </c>
      <c r="C13" s="993">
        <v>171462.57374276637</v>
      </c>
      <c r="D13" s="993">
        <v>438262.05288746883</v>
      </c>
      <c r="E13" s="993">
        <v>169944.9773824497</v>
      </c>
      <c r="F13" s="993">
        <v>68426.984733518155</v>
      </c>
      <c r="G13" s="993">
        <v>238371.96211596785</v>
      </c>
      <c r="H13" s="994">
        <f t="shared" si="0"/>
        <v>54.390281007781859</v>
      </c>
    </row>
    <row r="14" spans="1:12">
      <c r="A14" s="1014" t="s">
        <v>532</v>
      </c>
      <c r="B14" s="993">
        <v>435011.0569060868</v>
      </c>
      <c r="C14" s="993">
        <v>159356.4785482109</v>
      </c>
      <c r="D14" s="993">
        <v>594367.53545429767</v>
      </c>
      <c r="E14" s="993">
        <v>163608.86020856656</v>
      </c>
      <c r="F14" s="993">
        <v>67299.184883270136</v>
      </c>
      <c r="G14" s="993">
        <v>230908.04509183671</v>
      </c>
      <c r="H14" s="994">
        <f t="shared" si="0"/>
        <v>38.849370350509624</v>
      </c>
    </row>
    <row r="15" spans="1:12">
      <c r="A15" s="1014" t="s">
        <v>529</v>
      </c>
      <c r="B15" s="993">
        <v>747820.47812061582</v>
      </c>
      <c r="C15" s="993">
        <v>519215.63242605212</v>
      </c>
      <c r="D15" s="993">
        <v>1267036.1105466681</v>
      </c>
      <c r="E15" s="993">
        <v>457966.47535479511</v>
      </c>
      <c r="F15" s="993">
        <v>270028.98095818114</v>
      </c>
      <c r="G15" s="993">
        <v>727995.45631297631</v>
      </c>
      <c r="H15" s="994">
        <f t="shared" si="0"/>
        <v>57.456567358516693</v>
      </c>
    </row>
    <row r="16" spans="1:12">
      <c r="A16" s="1014" t="s">
        <v>521</v>
      </c>
      <c r="B16" s="993">
        <v>1897505.194835871</v>
      </c>
      <c r="C16" s="993">
        <v>830353.03712949844</v>
      </c>
      <c r="D16" s="993">
        <v>2727858.2319653695</v>
      </c>
      <c r="E16" s="993">
        <v>622992.19533165439</v>
      </c>
      <c r="F16" s="993">
        <v>334138.28005205421</v>
      </c>
      <c r="G16" s="993">
        <v>957130.4753837086</v>
      </c>
      <c r="H16" s="994">
        <f t="shared" si="0"/>
        <v>35.087251388944594</v>
      </c>
    </row>
    <row r="17" spans="1:8">
      <c r="A17" s="1014" t="s">
        <v>522</v>
      </c>
      <c r="B17" s="993">
        <v>1454297.7605542736</v>
      </c>
      <c r="C17" s="993">
        <v>586456.28539983032</v>
      </c>
      <c r="D17" s="993">
        <v>2040754.045954104</v>
      </c>
      <c r="E17" s="993">
        <v>441064.66656952072</v>
      </c>
      <c r="F17" s="993">
        <v>252463.93246772746</v>
      </c>
      <c r="G17" s="993">
        <v>693528.59903724818</v>
      </c>
      <c r="H17" s="994">
        <f t="shared" si="0"/>
        <v>33.983938457071936</v>
      </c>
    </row>
    <row r="18" spans="1:8">
      <c r="A18" s="1014" t="s">
        <v>1040</v>
      </c>
      <c r="B18" s="993">
        <v>186872.53840108059</v>
      </c>
      <c r="C18" s="993">
        <v>35315.82888096181</v>
      </c>
      <c r="D18" s="993">
        <v>222188.3672820424</v>
      </c>
      <c r="E18" s="993">
        <v>98264.662149850672</v>
      </c>
      <c r="F18" s="993">
        <v>30981.609310507476</v>
      </c>
      <c r="G18" s="993">
        <v>129246.27146035814</v>
      </c>
      <c r="H18" s="994">
        <f t="shared" si="0"/>
        <v>58.169684147458078</v>
      </c>
    </row>
    <row r="19" spans="1:8">
      <c r="A19" s="1014" t="s">
        <v>801</v>
      </c>
      <c r="B19" s="993">
        <v>132141.95254827783</v>
      </c>
      <c r="C19" s="993">
        <v>434275.86588823725</v>
      </c>
      <c r="D19" s="993">
        <v>566417.81843651505</v>
      </c>
      <c r="E19" s="993">
        <v>122137.13943440486</v>
      </c>
      <c r="F19" s="993">
        <v>369308.26825021213</v>
      </c>
      <c r="G19" s="993">
        <v>491445.40768461698</v>
      </c>
      <c r="H19" s="994">
        <f t="shared" si="0"/>
        <v>86.763761959529333</v>
      </c>
    </row>
    <row r="20" spans="1:8">
      <c r="A20" s="1014" t="s">
        <v>523</v>
      </c>
      <c r="B20" s="993">
        <v>176826.02215122042</v>
      </c>
      <c r="C20" s="993">
        <v>134126.24866336735</v>
      </c>
      <c r="D20" s="993">
        <v>310952.27081458777</v>
      </c>
      <c r="E20" s="993">
        <v>138011.78666196667</v>
      </c>
      <c r="F20" s="993">
        <v>101241.39149535552</v>
      </c>
      <c r="G20" s="993">
        <v>239253.1781573222</v>
      </c>
      <c r="H20" s="994">
        <f t="shared" si="0"/>
        <v>76.942090672166927</v>
      </c>
    </row>
    <row r="21" spans="1:8">
      <c r="A21" s="1014" t="s">
        <v>525</v>
      </c>
      <c r="B21" s="993">
        <v>396745.85251775302</v>
      </c>
      <c r="C21" s="993">
        <v>95040.215976591426</v>
      </c>
      <c r="D21" s="993">
        <v>491786.06849434448</v>
      </c>
      <c r="E21" s="993">
        <v>113830.51427375316</v>
      </c>
      <c r="F21" s="993">
        <v>39726.46438299783</v>
      </c>
      <c r="G21" s="993">
        <v>153556.97865675099</v>
      </c>
      <c r="H21" s="994">
        <f t="shared" si="0"/>
        <v>31.22434499352169</v>
      </c>
    </row>
    <row r="22" spans="1:8">
      <c r="A22" s="1014" t="s">
        <v>527</v>
      </c>
      <c r="B22" s="993">
        <v>453716.34256256558</v>
      </c>
      <c r="C22" s="993">
        <v>316762.43044683704</v>
      </c>
      <c r="D22" s="993">
        <v>770478.77300940268</v>
      </c>
      <c r="E22" s="993">
        <v>161635.54566618943</v>
      </c>
      <c r="F22" s="993">
        <v>144748.75606393206</v>
      </c>
      <c r="G22" s="993">
        <v>306384.30173012149</v>
      </c>
      <c r="H22" s="994">
        <f t="shared" si="0"/>
        <v>39.765443573924713</v>
      </c>
    </row>
    <row r="23" spans="1:8">
      <c r="A23" s="1014" t="s">
        <v>531</v>
      </c>
      <c r="B23" s="993">
        <v>308244.33240033104</v>
      </c>
      <c r="C23" s="993">
        <v>203119.38123596294</v>
      </c>
      <c r="D23" s="993">
        <v>511363.71363629401</v>
      </c>
      <c r="E23" s="993">
        <v>153542.42588766347</v>
      </c>
      <c r="F23" s="993">
        <v>65702.656446588124</v>
      </c>
      <c r="G23" s="993">
        <v>219245.08233425161</v>
      </c>
      <c r="H23" s="994">
        <f t="shared" si="0"/>
        <v>42.874587399877392</v>
      </c>
    </row>
    <row r="24" spans="1:8">
      <c r="A24" s="948"/>
      <c r="B24" s="949"/>
      <c r="C24" s="949"/>
      <c r="D24" s="949"/>
      <c r="E24" s="949"/>
      <c r="F24" s="949"/>
      <c r="G24" s="949"/>
      <c r="H24" s="950"/>
    </row>
    <row r="25" spans="1:8" ht="13.5" thickBot="1">
      <c r="A25" s="1022" t="s">
        <v>508</v>
      </c>
      <c r="B25" s="951">
        <v>18392446.899569925</v>
      </c>
      <c r="C25" s="951">
        <v>9345583.3276229892</v>
      </c>
      <c r="D25" s="951">
        <v>27738030.227192916</v>
      </c>
      <c r="E25" s="951">
        <v>8099532.6805132506</v>
      </c>
      <c r="F25" s="951">
        <v>4352141.0205576476</v>
      </c>
      <c r="G25" s="951">
        <v>12451673.701070897</v>
      </c>
      <c r="H25" s="1019">
        <f t="shared" ref="H25" si="1">G25*100/D25</f>
        <v>44.890259326575851</v>
      </c>
    </row>
    <row r="26" spans="1:8" ht="15">
      <c r="A26" s="1138" t="s">
        <v>1386</v>
      </c>
      <c r="B26" s="1138"/>
      <c r="C26" s="1138"/>
      <c r="D26" s="1138"/>
      <c r="E26" s="1139"/>
      <c r="F26" s="1139"/>
      <c r="G26" s="1139"/>
      <c r="H26" s="1139"/>
    </row>
    <row r="27" spans="1:8" ht="15">
      <c r="A27" s="1138" t="s">
        <v>852</v>
      </c>
      <c r="B27" s="1138"/>
      <c r="C27" s="1138"/>
      <c r="D27" s="1138"/>
      <c r="E27" s="1139"/>
      <c r="F27" s="1139"/>
      <c r="G27" s="1139"/>
      <c r="H27" s="1139"/>
    </row>
    <row r="28" spans="1:8" ht="15">
      <c r="A28" s="538" t="s">
        <v>1395</v>
      </c>
      <c r="B28" s="945"/>
      <c r="C28" s="945"/>
      <c r="D28" s="945"/>
      <c r="E28" s="945"/>
      <c r="F28" s="945"/>
      <c r="G28" s="945"/>
      <c r="H28" s="945"/>
    </row>
    <row r="29" spans="1:8">
      <c r="G29" s="155"/>
    </row>
  </sheetData>
  <mergeCells count="8">
    <mergeCell ref="A27:H27"/>
    <mergeCell ref="H5:H6"/>
    <mergeCell ref="A1:H1"/>
    <mergeCell ref="A3:H3"/>
    <mergeCell ref="A5:A6"/>
    <mergeCell ref="B5:D5"/>
    <mergeCell ref="E5:G5"/>
    <mergeCell ref="A26:H2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88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I84"/>
  <sheetViews>
    <sheetView view="pageBreakPreview" topLeftCell="A40" zoomScale="75" zoomScaleNormal="75" workbookViewId="0">
      <selection activeCell="E26" sqref="E26"/>
    </sheetView>
  </sheetViews>
  <sheetFormatPr baseColWidth="10" defaultColWidth="9.140625" defaultRowHeight="12.75"/>
  <cols>
    <col min="1" max="1" width="17.140625" style="551" customWidth="1"/>
    <col min="2" max="2" width="30.5703125" style="551" customWidth="1"/>
    <col min="3" max="3" width="15.7109375" style="551" customWidth="1"/>
    <col min="4" max="4" width="14.28515625" style="551" customWidth="1"/>
    <col min="5" max="5" width="16.7109375" style="551" customWidth="1"/>
    <col min="6" max="6" width="14.7109375" style="551" customWidth="1"/>
    <col min="7" max="7" width="18.140625" style="551" customWidth="1"/>
    <col min="8" max="16384" width="9.140625" style="551"/>
  </cols>
  <sheetData>
    <row r="1" spans="1:9" ht="18">
      <c r="A1" s="1150" t="s">
        <v>540</v>
      </c>
      <c r="B1" s="1150"/>
      <c r="C1" s="1150"/>
      <c r="D1" s="1150"/>
      <c r="E1" s="1150"/>
      <c r="F1" s="1150"/>
      <c r="G1" s="1150"/>
    </row>
    <row r="3" spans="1:9" s="582" customFormat="1" ht="15" customHeight="1">
      <c r="A3" s="1151" t="s">
        <v>1157</v>
      </c>
      <c r="B3" s="1151"/>
      <c r="C3" s="1151"/>
      <c r="D3" s="1151"/>
      <c r="E3" s="1151"/>
      <c r="F3" s="1151"/>
      <c r="G3" s="1151"/>
      <c r="H3" s="603"/>
      <c r="I3" s="603"/>
    </row>
    <row r="4" spans="1:9" ht="13.5" customHeight="1" thickBot="1">
      <c r="A4" s="89"/>
      <c r="B4" s="89"/>
      <c r="C4" s="89"/>
      <c r="D4" s="89"/>
      <c r="E4" s="89"/>
      <c r="F4" s="89"/>
      <c r="G4" s="89"/>
    </row>
    <row r="5" spans="1:9" ht="34.5" customHeight="1">
      <c r="A5" s="1152" t="s">
        <v>249</v>
      </c>
      <c r="B5" s="553" t="s">
        <v>541</v>
      </c>
      <c r="C5" s="1154" t="s">
        <v>542</v>
      </c>
      <c r="D5" s="1155"/>
      <c r="E5" s="1154" t="s">
        <v>543</v>
      </c>
      <c r="F5" s="1155"/>
      <c r="G5" s="554" t="s">
        <v>544</v>
      </c>
    </row>
    <row r="6" spans="1:9" ht="30" customHeight="1" thickBot="1">
      <c r="A6" s="1153"/>
      <c r="B6" s="556" t="s">
        <v>955</v>
      </c>
      <c r="C6" s="206" t="s">
        <v>1005</v>
      </c>
      <c r="D6" s="206" t="s">
        <v>940</v>
      </c>
      <c r="E6" s="206" t="s">
        <v>546</v>
      </c>
      <c r="F6" s="206" t="s">
        <v>940</v>
      </c>
      <c r="G6" s="390" t="s">
        <v>545</v>
      </c>
    </row>
    <row r="7" spans="1:9">
      <c r="A7" s="1156" t="s">
        <v>139</v>
      </c>
      <c r="B7" s="391" t="s">
        <v>956</v>
      </c>
      <c r="C7" s="164">
        <v>419896.25</v>
      </c>
      <c r="D7" s="203">
        <v>52.81</v>
      </c>
      <c r="E7" s="164">
        <v>610511.97</v>
      </c>
      <c r="F7" s="164">
        <v>4.92</v>
      </c>
      <c r="G7" s="165">
        <v>1.45</v>
      </c>
      <c r="H7" s="6"/>
    </row>
    <row r="8" spans="1:9">
      <c r="A8" s="1157"/>
      <c r="B8" s="392" t="s">
        <v>957</v>
      </c>
      <c r="C8" s="166">
        <v>96981.3</v>
      </c>
      <c r="D8" s="166">
        <v>12.2</v>
      </c>
      <c r="E8" s="166">
        <v>703014.79</v>
      </c>
      <c r="F8" s="166">
        <v>5.66</v>
      </c>
      <c r="G8" s="167">
        <v>7.25</v>
      </c>
      <c r="H8" s="6"/>
    </row>
    <row r="9" spans="1:9">
      <c r="A9" s="1157"/>
      <c r="B9" s="393" t="s">
        <v>958</v>
      </c>
      <c r="C9" s="166">
        <v>124472.48</v>
      </c>
      <c r="D9" s="166">
        <v>15.66</v>
      </c>
      <c r="E9" s="166">
        <v>2002055.47</v>
      </c>
      <c r="F9" s="166">
        <v>16.12</v>
      </c>
      <c r="G9" s="167">
        <v>16.079999999999998</v>
      </c>
      <c r="H9" s="6"/>
    </row>
    <row r="10" spans="1:9">
      <c r="A10" s="1157"/>
      <c r="B10" s="393" t="s">
        <v>959</v>
      </c>
      <c r="C10" s="166">
        <v>66410.63</v>
      </c>
      <c r="D10" s="166">
        <v>8.35</v>
      </c>
      <c r="E10" s="166">
        <v>2329735.2799999998</v>
      </c>
      <c r="F10" s="166">
        <v>18.760000000000002</v>
      </c>
      <c r="G10" s="167">
        <v>35.08</v>
      </c>
      <c r="H10" s="6"/>
    </row>
    <row r="11" spans="1:9">
      <c r="A11" s="1157"/>
      <c r="B11" s="393" t="s">
        <v>960</v>
      </c>
      <c r="C11" s="166">
        <v>36788.32</v>
      </c>
      <c r="D11" s="166">
        <v>4.63</v>
      </c>
      <c r="E11" s="166">
        <v>2543078.98</v>
      </c>
      <c r="F11" s="166">
        <v>20.47</v>
      </c>
      <c r="G11" s="167">
        <v>69.13</v>
      </c>
      <c r="H11" s="6"/>
    </row>
    <row r="12" spans="1:9">
      <c r="A12" s="1157"/>
      <c r="B12" s="393" t="s">
        <v>961</v>
      </c>
      <c r="C12" s="166">
        <v>16213.96</v>
      </c>
      <c r="D12" s="166">
        <v>2.04</v>
      </c>
      <c r="E12" s="166">
        <v>2214175.86</v>
      </c>
      <c r="F12" s="166">
        <v>17.829999999999998</v>
      </c>
      <c r="G12" s="167">
        <v>136.56</v>
      </c>
      <c r="H12" s="6"/>
    </row>
    <row r="13" spans="1:9">
      <c r="A13" s="1157"/>
      <c r="B13" s="393" t="s">
        <v>548</v>
      </c>
      <c r="C13" s="166">
        <v>6437.18</v>
      </c>
      <c r="D13" s="166">
        <v>0.81</v>
      </c>
      <c r="E13" s="166">
        <v>2017591.05</v>
      </c>
      <c r="F13" s="166">
        <v>16.239999999999998</v>
      </c>
      <c r="G13" s="167">
        <v>313.43</v>
      </c>
      <c r="H13" s="6"/>
    </row>
    <row r="14" spans="1:9">
      <c r="A14" s="1157"/>
      <c r="B14" s="145" t="s">
        <v>549</v>
      </c>
      <c r="C14" s="166">
        <v>767200.12</v>
      </c>
      <c r="D14" s="166">
        <v>96.5</v>
      </c>
      <c r="E14" s="166">
        <v>12420163.4</v>
      </c>
      <c r="F14" s="166">
        <v>100</v>
      </c>
      <c r="G14" s="167">
        <v>16.190000000000001</v>
      </c>
      <c r="H14" s="6"/>
    </row>
    <row r="15" spans="1:9" ht="25.5">
      <c r="A15" s="1157"/>
      <c r="B15" s="385" t="s">
        <v>550</v>
      </c>
      <c r="C15" s="386">
        <v>6282.19</v>
      </c>
      <c r="D15" s="386">
        <v>0.79</v>
      </c>
      <c r="E15" s="386"/>
      <c r="F15" s="386"/>
      <c r="G15" s="167"/>
      <c r="H15" s="6"/>
    </row>
    <row r="16" spans="1:9">
      <c r="A16" s="1157"/>
      <c r="B16" s="145" t="s">
        <v>551</v>
      </c>
      <c r="C16" s="386">
        <v>21556.11</v>
      </c>
      <c r="D16" s="386">
        <v>2.71</v>
      </c>
      <c r="E16" s="386"/>
      <c r="F16" s="386"/>
      <c r="G16" s="167"/>
      <c r="H16" s="6"/>
    </row>
    <row r="17" spans="1:8">
      <c r="A17" s="1157"/>
      <c r="B17" s="510" t="s">
        <v>507</v>
      </c>
      <c r="C17" s="180">
        <v>795038.42</v>
      </c>
      <c r="D17" s="180">
        <v>100</v>
      </c>
      <c r="E17" s="180"/>
      <c r="F17" s="180"/>
      <c r="G17" s="205"/>
      <c r="H17" s="6"/>
    </row>
    <row r="18" spans="1:8">
      <c r="A18" s="1157" t="s">
        <v>962</v>
      </c>
      <c r="B18" s="394" t="s">
        <v>956</v>
      </c>
      <c r="C18" s="181">
        <v>266807.53999999998</v>
      </c>
      <c r="D18" s="384">
        <v>45.86</v>
      </c>
      <c r="E18" s="181">
        <v>539974.27</v>
      </c>
      <c r="F18" s="181">
        <v>6.26</v>
      </c>
      <c r="G18" s="204">
        <v>2.02</v>
      </c>
      <c r="H18" s="6"/>
    </row>
    <row r="19" spans="1:8">
      <c r="A19" s="1157" t="s">
        <v>962</v>
      </c>
      <c r="B19" s="392" t="s">
        <v>957</v>
      </c>
      <c r="C19" s="166">
        <v>89630.71</v>
      </c>
      <c r="D19" s="166">
        <v>15.41</v>
      </c>
      <c r="E19" s="166">
        <v>642384.89</v>
      </c>
      <c r="F19" s="166">
        <v>7.44</v>
      </c>
      <c r="G19" s="167">
        <v>7.17</v>
      </c>
      <c r="H19" s="6"/>
    </row>
    <row r="20" spans="1:8">
      <c r="A20" s="1157" t="s">
        <v>962</v>
      </c>
      <c r="B20" s="393" t="s">
        <v>958</v>
      </c>
      <c r="C20" s="166">
        <v>87962.42</v>
      </c>
      <c r="D20" s="166">
        <v>15.12</v>
      </c>
      <c r="E20" s="166">
        <v>1379537.31</v>
      </c>
      <c r="F20" s="166">
        <v>15.98</v>
      </c>
      <c r="G20" s="167">
        <v>15.68</v>
      </c>
      <c r="H20" s="6"/>
    </row>
    <row r="21" spans="1:8">
      <c r="A21" s="1157" t="s">
        <v>962</v>
      </c>
      <c r="B21" s="393" t="s">
        <v>959</v>
      </c>
      <c r="C21" s="166">
        <v>37489.440000000002</v>
      </c>
      <c r="D21" s="166">
        <v>6.45</v>
      </c>
      <c r="E21" s="166">
        <v>1312803.33</v>
      </c>
      <c r="F21" s="166">
        <v>15.21</v>
      </c>
      <c r="G21" s="167">
        <v>35.020000000000003</v>
      </c>
      <c r="H21" s="6"/>
    </row>
    <row r="22" spans="1:8">
      <c r="A22" s="1157" t="s">
        <v>962</v>
      </c>
      <c r="B22" s="393" t="s">
        <v>960</v>
      </c>
      <c r="C22" s="166">
        <v>20892.740000000002</v>
      </c>
      <c r="D22" s="166">
        <v>3.59</v>
      </c>
      <c r="E22" s="166">
        <v>1455372.49</v>
      </c>
      <c r="F22" s="166">
        <v>16.86</v>
      </c>
      <c r="G22" s="167">
        <v>69.66</v>
      </c>
      <c r="H22" s="6"/>
    </row>
    <row r="23" spans="1:8">
      <c r="A23" s="1157" t="s">
        <v>962</v>
      </c>
      <c r="B23" s="393" t="s">
        <v>961</v>
      </c>
      <c r="C23" s="166">
        <v>11492.86</v>
      </c>
      <c r="D23" s="166">
        <v>1.98</v>
      </c>
      <c r="E23" s="166">
        <v>1599731.95</v>
      </c>
      <c r="F23" s="166">
        <v>18.54</v>
      </c>
      <c r="G23" s="167">
        <v>139.19</v>
      </c>
      <c r="H23" s="6"/>
    </row>
    <row r="24" spans="1:8">
      <c r="A24" s="1157" t="s">
        <v>962</v>
      </c>
      <c r="B24" s="393" t="s">
        <v>548</v>
      </c>
      <c r="C24" s="166">
        <v>5471.99</v>
      </c>
      <c r="D24" s="166">
        <v>0.94</v>
      </c>
      <c r="E24" s="166">
        <v>1700523.21</v>
      </c>
      <c r="F24" s="166">
        <v>19.71</v>
      </c>
      <c r="G24" s="167">
        <v>310.77</v>
      </c>
      <c r="H24" s="6"/>
    </row>
    <row r="25" spans="1:8">
      <c r="A25" s="1157" t="s">
        <v>962</v>
      </c>
      <c r="B25" s="145" t="s">
        <v>549</v>
      </c>
      <c r="C25" s="166">
        <v>519747.7</v>
      </c>
      <c r="D25" s="166">
        <v>89.35</v>
      </c>
      <c r="E25" s="166">
        <v>8630327.4499999993</v>
      </c>
      <c r="F25" s="166">
        <v>100</v>
      </c>
      <c r="G25" s="167">
        <v>16.600000000000001</v>
      </c>
      <c r="H25" s="6"/>
    </row>
    <row r="26" spans="1:8" ht="25.5">
      <c r="A26" s="1157" t="s">
        <v>962</v>
      </c>
      <c r="B26" s="385" t="s">
        <v>550</v>
      </c>
      <c r="C26" s="386">
        <v>10512.03</v>
      </c>
      <c r="D26" s="386">
        <v>1.81</v>
      </c>
      <c r="E26" s="386"/>
      <c r="F26" s="386"/>
      <c r="G26" s="167"/>
      <c r="H26" s="6"/>
    </row>
    <row r="27" spans="1:8">
      <c r="A27" s="1157" t="s">
        <v>962</v>
      </c>
      <c r="B27" s="145" t="s">
        <v>551</v>
      </c>
      <c r="C27" s="386">
        <v>51398.46</v>
      </c>
      <c r="D27" s="386">
        <v>8.84</v>
      </c>
      <c r="E27" s="386"/>
      <c r="F27" s="386"/>
      <c r="G27" s="167"/>
      <c r="H27" s="6"/>
    </row>
    <row r="28" spans="1:8">
      <c r="A28" s="1157" t="s">
        <v>962</v>
      </c>
      <c r="B28" s="510" t="s">
        <v>507</v>
      </c>
      <c r="C28" s="180">
        <v>581658.18999999994</v>
      </c>
      <c r="D28" s="180">
        <v>100</v>
      </c>
      <c r="E28" s="180"/>
      <c r="F28" s="180"/>
      <c r="G28" s="205"/>
      <c r="H28" s="6"/>
    </row>
    <row r="29" spans="1:8">
      <c r="A29" s="1157" t="s">
        <v>963</v>
      </c>
      <c r="B29" s="394" t="s">
        <v>956</v>
      </c>
      <c r="C29" s="181">
        <v>404577.5</v>
      </c>
      <c r="D29" s="181">
        <v>46.11</v>
      </c>
      <c r="E29" s="181">
        <v>977706.17</v>
      </c>
      <c r="F29" s="181">
        <v>11.33</v>
      </c>
      <c r="G29" s="204">
        <v>2.42</v>
      </c>
      <c r="H29" s="6"/>
    </row>
    <row r="30" spans="1:8">
      <c r="A30" s="1157" t="s">
        <v>963</v>
      </c>
      <c r="B30" s="392" t="s">
        <v>957</v>
      </c>
      <c r="C30" s="166">
        <v>208671.89</v>
      </c>
      <c r="D30" s="166">
        <v>23.78</v>
      </c>
      <c r="E30" s="166">
        <v>1491764.26</v>
      </c>
      <c r="F30" s="166">
        <v>17.28</v>
      </c>
      <c r="G30" s="167">
        <v>7.15</v>
      </c>
      <c r="H30" s="6"/>
    </row>
    <row r="31" spans="1:8">
      <c r="A31" s="1157" t="s">
        <v>963</v>
      </c>
      <c r="B31" s="393" t="s">
        <v>958</v>
      </c>
      <c r="C31" s="166">
        <v>163845.44</v>
      </c>
      <c r="D31" s="166">
        <v>18.670000000000002</v>
      </c>
      <c r="E31" s="166">
        <v>2475562.33</v>
      </c>
      <c r="F31" s="166">
        <v>28.68</v>
      </c>
      <c r="G31" s="167">
        <v>15.11</v>
      </c>
      <c r="H31" s="6"/>
    </row>
    <row r="32" spans="1:8">
      <c r="A32" s="1157" t="s">
        <v>963</v>
      </c>
      <c r="B32" s="393" t="s">
        <v>959</v>
      </c>
      <c r="C32" s="166">
        <v>45584.09</v>
      </c>
      <c r="D32" s="166">
        <v>5.19</v>
      </c>
      <c r="E32" s="166">
        <v>1567444.26</v>
      </c>
      <c r="F32" s="166">
        <v>18.16</v>
      </c>
      <c r="G32" s="167">
        <v>34.39</v>
      </c>
      <c r="H32" s="6"/>
    </row>
    <row r="33" spans="1:8">
      <c r="A33" s="1157" t="s">
        <v>963</v>
      </c>
      <c r="B33" s="393" t="s">
        <v>960</v>
      </c>
      <c r="C33" s="166">
        <v>17874.05</v>
      </c>
      <c r="D33" s="166">
        <v>2.04</v>
      </c>
      <c r="E33" s="166">
        <v>1208466.72</v>
      </c>
      <c r="F33" s="166">
        <v>14</v>
      </c>
      <c r="G33" s="167">
        <v>67.61</v>
      </c>
      <c r="H33" s="6"/>
    </row>
    <row r="34" spans="1:8">
      <c r="A34" s="1157" t="s">
        <v>963</v>
      </c>
      <c r="B34" s="393" t="s">
        <v>961</v>
      </c>
      <c r="C34" s="166">
        <v>4813.8900000000003</v>
      </c>
      <c r="D34" s="166">
        <v>0.55000000000000004</v>
      </c>
      <c r="E34" s="166">
        <v>638104.32999999996</v>
      </c>
      <c r="F34" s="166">
        <v>7.39</v>
      </c>
      <c r="G34" s="167">
        <v>132.55000000000001</v>
      </c>
      <c r="H34" s="6"/>
    </row>
    <row r="35" spans="1:8">
      <c r="A35" s="1157" t="s">
        <v>963</v>
      </c>
      <c r="B35" s="393" t="s">
        <v>548</v>
      </c>
      <c r="C35" s="166">
        <v>1020.21</v>
      </c>
      <c r="D35" s="166">
        <v>0.12</v>
      </c>
      <c r="E35" s="166">
        <v>272929.84000000003</v>
      </c>
      <c r="F35" s="166">
        <v>3.16</v>
      </c>
      <c r="G35" s="167">
        <v>267.52</v>
      </c>
      <c r="H35" s="6"/>
    </row>
    <row r="36" spans="1:8">
      <c r="A36" s="1157" t="s">
        <v>963</v>
      </c>
      <c r="B36" s="145" t="s">
        <v>549</v>
      </c>
      <c r="C36" s="166">
        <v>846387.07</v>
      </c>
      <c r="D36" s="166">
        <v>96.46</v>
      </c>
      <c r="E36" s="166">
        <v>8631977.9100000001</v>
      </c>
      <c r="F36" s="166">
        <v>100</v>
      </c>
      <c r="G36" s="167">
        <v>10.199999999999999</v>
      </c>
      <c r="H36" s="6"/>
    </row>
    <row r="37" spans="1:8" ht="25.5">
      <c r="A37" s="1157" t="s">
        <v>963</v>
      </c>
      <c r="B37" s="385" t="s">
        <v>550</v>
      </c>
      <c r="C37" s="386">
        <v>10391.5</v>
      </c>
      <c r="D37" s="386">
        <v>1.18</v>
      </c>
      <c r="E37" s="386"/>
      <c r="F37" s="386"/>
      <c r="G37" s="167"/>
      <c r="H37" s="6"/>
    </row>
    <row r="38" spans="1:8">
      <c r="A38" s="1157" t="s">
        <v>963</v>
      </c>
      <c r="B38" s="385" t="s">
        <v>551</v>
      </c>
      <c r="C38" s="386">
        <v>20710.009999999998</v>
      </c>
      <c r="D38" s="386">
        <v>2.36</v>
      </c>
      <c r="E38" s="386"/>
      <c r="F38" s="386"/>
      <c r="G38" s="167"/>
      <c r="H38" s="6"/>
    </row>
    <row r="39" spans="1:8">
      <c r="A39" s="1157" t="s">
        <v>963</v>
      </c>
      <c r="B39" s="510" t="s">
        <v>507</v>
      </c>
      <c r="C39" s="180">
        <v>877488.58</v>
      </c>
      <c r="D39" s="180">
        <v>100</v>
      </c>
      <c r="E39" s="180"/>
      <c r="F39" s="180"/>
      <c r="G39" s="205"/>
      <c r="H39" s="6"/>
    </row>
    <row r="40" spans="1:8">
      <c r="A40" s="1158" t="s">
        <v>155</v>
      </c>
      <c r="B40" s="235" t="s">
        <v>956</v>
      </c>
      <c r="C40" s="236">
        <v>602841.23</v>
      </c>
      <c r="D40" s="236">
        <v>74.88</v>
      </c>
      <c r="E40" s="236">
        <v>722669.06</v>
      </c>
      <c r="F40" s="236">
        <v>15.95</v>
      </c>
      <c r="G40" s="237">
        <v>1.2</v>
      </c>
      <c r="H40" s="6"/>
    </row>
    <row r="41" spans="1:8">
      <c r="A41" s="1158" t="s">
        <v>963</v>
      </c>
      <c r="B41" s="395" t="s">
        <v>957</v>
      </c>
      <c r="C41" s="231">
        <v>88634.6</v>
      </c>
      <c r="D41" s="231">
        <v>11</v>
      </c>
      <c r="E41" s="231">
        <v>629848.07999999996</v>
      </c>
      <c r="F41" s="231">
        <v>13.9</v>
      </c>
      <c r="G41" s="232">
        <v>7.11</v>
      </c>
      <c r="H41" s="6"/>
    </row>
    <row r="42" spans="1:8">
      <c r="A42" s="1158" t="s">
        <v>963</v>
      </c>
      <c r="B42" s="230" t="s">
        <v>958</v>
      </c>
      <c r="C42" s="231">
        <v>70066.87</v>
      </c>
      <c r="D42" s="231">
        <v>8.6999999999999993</v>
      </c>
      <c r="E42" s="231">
        <v>1077707.03</v>
      </c>
      <c r="F42" s="231">
        <v>23.79</v>
      </c>
      <c r="G42" s="232">
        <v>15.38</v>
      </c>
      <c r="H42" s="6"/>
    </row>
    <row r="43" spans="1:8">
      <c r="A43" s="1158" t="s">
        <v>963</v>
      </c>
      <c r="B43" s="230" t="s">
        <v>959</v>
      </c>
      <c r="C43" s="231">
        <v>19281.310000000001</v>
      </c>
      <c r="D43" s="231">
        <v>2.4</v>
      </c>
      <c r="E43" s="231">
        <v>650081.48</v>
      </c>
      <c r="F43" s="231">
        <v>14.35</v>
      </c>
      <c r="G43" s="232">
        <v>33.72</v>
      </c>
      <c r="H43" s="6"/>
    </row>
    <row r="44" spans="1:8">
      <c r="A44" s="1158" t="s">
        <v>963</v>
      </c>
      <c r="B44" s="230" t="s">
        <v>960</v>
      </c>
      <c r="C44" s="231">
        <v>6322.74</v>
      </c>
      <c r="D44" s="231">
        <v>0.79</v>
      </c>
      <c r="E44" s="231">
        <v>432086.94</v>
      </c>
      <c r="F44" s="231">
        <v>9.5399999999999991</v>
      </c>
      <c r="G44" s="232">
        <v>68.34</v>
      </c>
      <c r="H44" s="6"/>
    </row>
    <row r="45" spans="1:8">
      <c r="A45" s="1158" t="s">
        <v>963</v>
      </c>
      <c r="B45" s="230" t="s">
        <v>961</v>
      </c>
      <c r="C45" s="231">
        <v>2970.51</v>
      </c>
      <c r="D45" s="231">
        <v>0.37</v>
      </c>
      <c r="E45" s="231">
        <v>414711.84</v>
      </c>
      <c r="F45" s="231">
        <v>9.16</v>
      </c>
      <c r="G45" s="232">
        <v>139.61000000000001</v>
      </c>
      <c r="H45" s="6"/>
    </row>
    <row r="46" spans="1:8">
      <c r="A46" s="1158" t="s">
        <v>963</v>
      </c>
      <c r="B46" s="230" t="s">
        <v>548</v>
      </c>
      <c r="C46" s="231">
        <v>1816.19</v>
      </c>
      <c r="D46" s="231">
        <v>0.23</v>
      </c>
      <c r="E46" s="231">
        <v>602765.93000000005</v>
      </c>
      <c r="F46" s="231">
        <v>13.31</v>
      </c>
      <c r="G46" s="232">
        <v>331.88</v>
      </c>
      <c r="H46" s="6"/>
    </row>
    <row r="47" spans="1:8">
      <c r="A47" s="1158" t="s">
        <v>963</v>
      </c>
      <c r="B47" s="230" t="s">
        <v>549</v>
      </c>
      <c r="C47" s="231">
        <v>791933.45</v>
      </c>
      <c r="D47" s="231">
        <v>98.37</v>
      </c>
      <c r="E47" s="231">
        <v>4529870.3600000003</v>
      </c>
      <c r="F47" s="231">
        <v>100</v>
      </c>
      <c r="G47" s="232">
        <v>5.72</v>
      </c>
      <c r="H47" s="6"/>
    </row>
    <row r="48" spans="1:8" ht="25.5">
      <c r="A48" s="1158" t="s">
        <v>963</v>
      </c>
      <c r="B48" s="387" t="s">
        <v>550</v>
      </c>
      <c r="C48" s="388">
        <v>4389.03</v>
      </c>
      <c r="D48" s="388">
        <v>0.55000000000000004</v>
      </c>
      <c r="E48" s="388"/>
      <c r="F48" s="388"/>
      <c r="G48" s="232"/>
      <c r="H48" s="6"/>
    </row>
    <row r="49" spans="1:8">
      <c r="A49" s="1158" t="s">
        <v>963</v>
      </c>
      <c r="B49" s="387" t="s">
        <v>551</v>
      </c>
      <c r="C49" s="388">
        <v>8692.49</v>
      </c>
      <c r="D49" s="388">
        <v>1.08</v>
      </c>
      <c r="E49" s="388"/>
      <c r="F49" s="388"/>
      <c r="G49" s="232"/>
      <c r="H49" s="6"/>
    </row>
    <row r="50" spans="1:8">
      <c r="A50" s="1158" t="s">
        <v>963</v>
      </c>
      <c r="B50" s="389" t="s">
        <v>507</v>
      </c>
      <c r="C50" s="233">
        <v>805014.97</v>
      </c>
      <c r="D50" s="233">
        <v>100</v>
      </c>
      <c r="E50" s="233"/>
      <c r="F50" s="233"/>
      <c r="G50" s="234"/>
      <c r="H50" s="6"/>
    </row>
    <row r="51" spans="1:8">
      <c r="A51" s="1157" t="s">
        <v>964</v>
      </c>
      <c r="B51" s="394" t="s">
        <v>956</v>
      </c>
      <c r="C51" s="181">
        <v>1463085.21</v>
      </c>
      <c r="D51" s="384">
        <v>67.22</v>
      </c>
      <c r="E51" s="181">
        <v>2672914.71</v>
      </c>
      <c r="F51" s="181">
        <v>16.84</v>
      </c>
      <c r="G51" s="204">
        <v>1.83</v>
      </c>
      <c r="H51" s="6"/>
    </row>
    <row r="52" spans="1:8">
      <c r="A52" s="1157" t="s">
        <v>964</v>
      </c>
      <c r="B52" s="392" t="s">
        <v>957</v>
      </c>
      <c r="C52" s="166">
        <v>308456.95</v>
      </c>
      <c r="D52" s="166">
        <v>14.17</v>
      </c>
      <c r="E52" s="166">
        <v>2158708.08</v>
      </c>
      <c r="F52" s="166">
        <v>13.6</v>
      </c>
      <c r="G52" s="167">
        <v>7</v>
      </c>
      <c r="H52" s="6"/>
    </row>
    <row r="53" spans="1:8">
      <c r="A53" s="1157" t="s">
        <v>964</v>
      </c>
      <c r="B53" s="393" t="s">
        <v>958</v>
      </c>
      <c r="C53" s="166">
        <v>217614.2</v>
      </c>
      <c r="D53" s="166">
        <v>10</v>
      </c>
      <c r="E53" s="166">
        <v>3355358.54</v>
      </c>
      <c r="F53" s="166">
        <v>21.15</v>
      </c>
      <c r="G53" s="167">
        <v>15.42</v>
      </c>
      <c r="H53" s="6"/>
    </row>
    <row r="54" spans="1:8">
      <c r="A54" s="1157" t="s">
        <v>964</v>
      </c>
      <c r="B54" s="393" t="s">
        <v>959</v>
      </c>
      <c r="C54" s="166">
        <v>72151.73</v>
      </c>
      <c r="D54" s="166">
        <v>3.31</v>
      </c>
      <c r="E54" s="166">
        <v>2485721.96</v>
      </c>
      <c r="F54" s="166">
        <v>15.66</v>
      </c>
      <c r="G54" s="167">
        <v>34.450000000000003</v>
      </c>
      <c r="H54" s="6"/>
    </row>
    <row r="55" spans="1:8">
      <c r="A55" s="1157" t="s">
        <v>964</v>
      </c>
      <c r="B55" s="393" t="s">
        <v>960</v>
      </c>
      <c r="C55" s="166">
        <v>30457.47</v>
      </c>
      <c r="D55" s="166">
        <v>1.4</v>
      </c>
      <c r="E55" s="166">
        <v>2087584.07</v>
      </c>
      <c r="F55" s="166">
        <v>13.16</v>
      </c>
      <c r="G55" s="167">
        <v>68.540000000000006</v>
      </c>
      <c r="H55" s="6"/>
    </row>
    <row r="56" spans="1:8">
      <c r="A56" s="1157" t="s">
        <v>964</v>
      </c>
      <c r="B56" s="393" t="s">
        <v>961</v>
      </c>
      <c r="C56" s="166">
        <v>11960.36</v>
      </c>
      <c r="D56" s="166">
        <v>0.55000000000000004</v>
      </c>
      <c r="E56" s="166">
        <v>1633893.1</v>
      </c>
      <c r="F56" s="166">
        <v>10.3</v>
      </c>
      <c r="G56" s="167">
        <v>136.61000000000001</v>
      </c>
      <c r="H56" s="6"/>
    </row>
    <row r="57" spans="1:8">
      <c r="A57" s="1157" t="s">
        <v>964</v>
      </c>
      <c r="B57" s="393" t="s">
        <v>548</v>
      </c>
      <c r="C57" s="166">
        <v>4849.88</v>
      </c>
      <c r="D57" s="166">
        <v>0.22</v>
      </c>
      <c r="E57" s="166">
        <v>1474448.81</v>
      </c>
      <c r="F57" s="166">
        <v>9.2899999999999991</v>
      </c>
      <c r="G57" s="167">
        <v>304.02</v>
      </c>
      <c r="H57" s="6"/>
    </row>
    <row r="58" spans="1:8">
      <c r="A58" s="1157" t="s">
        <v>964</v>
      </c>
      <c r="B58" s="145" t="s">
        <v>549</v>
      </c>
      <c r="C58" s="166">
        <v>2108575.7999999998</v>
      </c>
      <c r="D58" s="166">
        <v>96.87</v>
      </c>
      <c r="E58" s="166">
        <v>15868629.27</v>
      </c>
      <c r="F58" s="166">
        <v>100</v>
      </c>
      <c r="G58" s="167">
        <v>7.53</v>
      </c>
      <c r="H58" s="6"/>
    </row>
    <row r="59" spans="1:8" ht="25.5">
      <c r="A59" s="1157" t="s">
        <v>964</v>
      </c>
      <c r="B59" s="385" t="s">
        <v>550</v>
      </c>
      <c r="C59" s="386">
        <v>45872.21</v>
      </c>
      <c r="D59" s="386">
        <v>2.11</v>
      </c>
      <c r="E59" s="386"/>
      <c r="F59" s="386"/>
      <c r="G59" s="167"/>
      <c r="H59" s="6"/>
    </row>
    <row r="60" spans="1:8">
      <c r="A60" s="1157" t="s">
        <v>964</v>
      </c>
      <c r="B60" s="145" t="s">
        <v>551</v>
      </c>
      <c r="C60" s="386">
        <v>22182.04</v>
      </c>
      <c r="D60" s="386">
        <v>1.02</v>
      </c>
      <c r="E60" s="386"/>
      <c r="F60" s="386"/>
      <c r="G60" s="167"/>
      <c r="H60" s="6"/>
    </row>
    <row r="61" spans="1:8">
      <c r="A61" s="1157" t="s">
        <v>964</v>
      </c>
      <c r="B61" s="510" t="s">
        <v>507</v>
      </c>
      <c r="C61" s="180">
        <v>2176630.0499999998</v>
      </c>
      <c r="D61" s="180">
        <v>100</v>
      </c>
      <c r="E61" s="180"/>
      <c r="F61" s="180"/>
      <c r="G61" s="205"/>
      <c r="H61" s="6"/>
    </row>
    <row r="62" spans="1:8">
      <c r="A62" s="1157" t="s">
        <v>965</v>
      </c>
      <c r="B62" s="394" t="s">
        <v>956</v>
      </c>
      <c r="C62" s="181">
        <v>113200.62</v>
      </c>
      <c r="D62" s="384">
        <v>14.65</v>
      </c>
      <c r="E62" s="181">
        <v>341820.74</v>
      </c>
      <c r="F62" s="181">
        <v>1.44</v>
      </c>
      <c r="G62" s="204">
        <v>3.02</v>
      </c>
      <c r="H62" s="6"/>
    </row>
    <row r="63" spans="1:8">
      <c r="A63" s="1157" t="s">
        <v>965</v>
      </c>
      <c r="B63" s="392" t="s">
        <v>957</v>
      </c>
      <c r="C63" s="166">
        <v>160098.15</v>
      </c>
      <c r="D63" s="166">
        <v>20.72</v>
      </c>
      <c r="E63" s="166">
        <v>1184735.03</v>
      </c>
      <c r="F63" s="166">
        <v>5</v>
      </c>
      <c r="G63" s="167">
        <v>7.4</v>
      </c>
      <c r="H63" s="6"/>
    </row>
    <row r="64" spans="1:8">
      <c r="A64" s="1157" t="s">
        <v>965</v>
      </c>
      <c r="B64" s="393" t="s">
        <v>958</v>
      </c>
      <c r="C64" s="166">
        <v>221604.46</v>
      </c>
      <c r="D64" s="166">
        <v>28.67</v>
      </c>
      <c r="E64" s="166">
        <v>3481553.01</v>
      </c>
      <c r="F64" s="166">
        <v>14.69</v>
      </c>
      <c r="G64" s="167">
        <v>15.71</v>
      </c>
      <c r="H64" s="6"/>
    </row>
    <row r="65" spans="1:8">
      <c r="A65" s="1157" t="s">
        <v>965</v>
      </c>
      <c r="B65" s="393" t="s">
        <v>959</v>
      </c>
      <c r="C65" s="166">
        <v>77047.350000000006</v>
      </c>
      <c r="D65" s="166">
        <v>9.9700000000000006</v>
      </c>
      <c r="E65" s="166">
        <v>2644010.0099999998</v>
      </c>
      <c r="F65" s="166">
        <v>11.16</v>
      </c>
      <c r="G65" s="167">
        <v>34.32</v>
      </c>
      <c r="H65" s="6"/>
    </row>
    <row r="66" spans="1:8">
      <c r="A66" s="1157" t="s">
        <v>965</v>
      </c>
      <c r="B66" s="393" t="s">
        <v>960</v>
      </c>
      <c r="C66" s="166">
        <v>50937.04</v>
      </c>
      <c r="D66" s="166">
        <v>6.59</v>
      </c>
      <c r="E66" s="166">
        <v>3654312.3</v>
      </c>
      <c r="F66" s="166">
        <v>15.42</v>
      </c>
      <c r="G66" s="167">
        <v>71.739999999999995</v>
      </c>
      <c r="H66" s="6"/>
    </row>
    <row r="67" spans="1:8">
      <c r="A67" s="1157" t="s">
        <v>965</v>
      </c>
      <c r="B67" s="393" t="s">
        <v>961</v>
      </c>
      <c r="C67" s="166">
        <v>39430.76</v>
      </c>
      <c r="D67" s="166">
        <v>5.0999999999999996</v>
      </c>
      <c r="E67" s="166">
        <v>5514893.5800000001</v>
      </c>
      <c r="F67" s="166">
        <v>23.27</v>
      </c>
      <c r="G67" s="167">
        <v>139.86000000000001</v>
      </c>
      <c r="H67" s="6"/>
    </row>
    <row r="68" spans="1:8">
      <c r="A68" s="1157" t="s">
        <v>965</v>
      </c>
      <c r="B68" s="393" t="s">
        <v>548</v>
      </c>
      <c r="C68" s="166">
        <v>21141.3</v>
      </c>
      <c r="D68" s="166">
        <v>2.74</v>
      </c>
      <c r="E68" s="166">
        <v>6877981.8499999996</v>
      </c>
      <c r="F68" s="166">
        <v>29.02</v>
      </c>
      <c r="G68" s="167">
        <v>325.33</v>
      </c>
      <c r="H68" s="6"/>
    </row>
    <row r="69" spans="1:8">
      <c r="A69" s="1157" t="s">
        <v>965</v>
      </c>
      <c r="B69" s="145" t="s">
        <v>549</v>
      </c>
      <c r="C69" s="166">
        <v>683459.68</v>
      </c>
      <c r="D69" s="166">
        <v>88.44</v>
      </c>
      <c r="E69" s="166">
        <v>23699306.520000003</v>
      </c>
      <c r="F69" s="166">
        <v>100</v>
      </c>
      <c r="G69" s="167">
        <v>34.68</v>
      </c>
      <c r="H69" s="6"/>
    </row>
    <row r="70" spans="1:8" ht="25.5">
      <c r="A70" s="1157" t="s">
        <v>965</v>
      </c>
      <c r="B70" s="385" t="s">
        <v>550</v>
      </c>
      <c r="C70" s="386">
        <v>3656.53</v>
      </c>
      <c r="D70" s="386">
        <v>0.47</v>
      </c>
      <c r="E70" s="386"/>
      <c r="F70" s="386"/>
      <c r="G70" s="167"/>
      <c r="H70" s="6"/>
    </row>
    <row r="71" spans="1:8">
      <c r="A71" s="1157" t="s">
        <v>965</v>
      </c>
      <c r="B71" s="145" t="s">
        <v>551</v>
      </c>
      <c r="C71" s="386">
        <v>85719.66</v>
      </c>
      <c r="D71" s="386">
        <v>11.09</v>
      </c>
      <c r="E71" s="386"/>
      <c r="F71" s="386"/>
      <c r="G71" s="167"/>
      <c r="H71" s="6"/>
    </row>
    <row r="72" spans="1:8">
      <c r="A72" s="1157" t="s">
        <v>965</v>
      </c>
      <c r="B72" s="510" t="s">
        <v>507</v>
      </c>
      <c r="C72" s="180">
        <v>772835.87</v>
      </c>
      <c r="D72" s="180">
        <v>100</v>
      </c>
      <c r="E72" s="180"/>
      <c r="F72" s="180"/>
      <c r="G72" s="205"/>
      <c r="H72" s="6"/>
    </row>
    <row r="73" spans="1:8">
      <c r="A73" s="1147" t="s">
        <v>579</v>
      </c>
      <c r="B73" s="394" t="s">
        <v>956</v>
      </c>
      <c r="C73" s="181">
        <v>1014500.24</v>
      </c>
      <c r="D73" s="384">
        <v>70.98</v>
      </c>
      <c r="E73" s="181">
        <v>1507552.78</v>
      </c>
      <c r="F73" s="181">
        <v>15.84</v>
      </c>
      <c r="G73" s="204">
        <v>1.49</v>
      </c>
      <c r="H73" s="6"/>
    </row>
    <row r="74" spans="1:8">
      <c r="A74" s="1148"/>
      <c r="B74" s="392" t="s">
        <v>957</v>
      </c>
      <c r="C74" s="166">
        <v>155428.26</v>
      </c>
      <c r="D74" s="166">
        <v>10.88</v>
      </c>
      <c r="E74" s="166">
        <v>1106407.19</v>
      </c>
      <c r="F74" s="166">
        <v>11.62</v>
      </c>
      <c r="G74" s="167">
        <v>7.12</v>
      </c>
      <c r="H74" s="6"/>
    </row>
    <row r="75" spans="1:8">
      <c r="A75" s="1148"/>
      <c r="B75" s="393" t="s">
        <v>958</v>
      </c>
      <c r="C75" s="166">
        <v>144982.79</v>
      </c>
      <c r="D75" s="166">
        <v>10.15</v>
      </c>
      <c r="E75" s="166">
        <v>2274952.4300000002</v>
      </c>
      <c r="F75" s="166">
        <v>23.9</v>
      </c>
      <c r="G75" s="167">
        <v>15.69</v>
      </c>
      <c r="H75" s="6"/>
    </row>
    <row r="76" spans="1:8">
      <c r="A76" s="1148"/>
      <c r="B76" s="393" t="s">
        <v>959</v>
      </c>
      <c r="C76" s="166">
        <v>60056.639999999999</v>
      </c>
      <c r="D76" s="166">
        <v>4.2</v>
      </c>
      <c r="E76" s="166">
        <v>2081477.01</v>
      </c>
      <c r="F76" s="166">
        <v>21.87</v>
      </c>
      <c r="G76" s="167">
        <v>34.659999999999997</v>
      </c>
      <c r="H76" s="6"/>
    </row>
    <row r="77" spans="1:8">
      <c r="A77" s="1148"/>
      <c r="B77" s="393" t="s">
        <v>960</v>
      </c>
      <c r="C77" s="166">
        <v>24227.15</v>
      </c>
      <c r="D77" s="166">
        <v>1.7</v>
      </c>
      <c r="E77" s="166">
        <v>1629518.74</v>
      </c>
      <c r="F77" s="166">
        <v>17.12</v>
      </c>
      <c r="G77" s="167">
        <v>67.260000000000005</v>
      </c>
      <c r="H77" s="6"/>
    </row>
    <row r="78" spans="1:8">
      <c r="A78" s="1148"/>
      <c r="B78" s="393" t="s">
        <v>961</v>
      </c>
      <c r="C78" s="166">
        <v>5679.47</v>
      </c>
      <c r="D78" s="166">
        <v>0.4</v>
      </c>
      <c r="E78" s="166">
        <v>740680.51</v>
      </c>
      <c r="F78" s="166">
        <v>7.78</v>
      </c>
      <c r="G78" s="167">
        <v>130.41</v>
      </c>
      <c r="H78" s="6"/>
    </row>
    <row r="79" spans="1:8">
      <c r="A79" s="1148"/>
      <c r="B79" s="393" t="s">
        <v>548</v>
      </c>
      <c r="C79" s="166">
        <v>694.07</v>
      </c>
      <c r="D79" s="166">
        <v>0.05</v>
      </c>
      <c r="E79" s="166">
        <v>177613.96</v>
      </c>
      <c r="F79" s="166">
        <v>1.87</v>
      </c>
      <c r="G79" s="167">
        <v>255.9</v>
      </c>
      <c r="H79" s="6"/>
    </row>
    <row r="80" spans="1:8">
      <c r="A80" s="1148"/>
      <c r="B80" s="145" t="s">
        <v>549</v>
      </c>
      <c r="C80" s="166">
        <v>1405568.62</v>
      </c>
      <c r="D80" s="166">
        <v>98.36</v>
      </c>
      <c r="E80" s="166">
        <v>9518202.620000001</v>
      </c>
      <c r="F80" s="166">
        <v>100</v>
      </c>
      <c r="G80" s="167">
        <v>6.77</v>
      </c>
      <c r="H80" s="6"/>
    </row>
    <row r="81" spans="1:8" ht="25.5">
      <c r="A81" s="1148"/>
      <c r="B81" s="385" t="s">
        <v>550</v>
      </c>
      <c r="C81" s="386">
        <v>3494</v>
      </c>
      <c r="D81" s="386">
        <v>0.24</v>
      </c>
      <c r="E81" s="386"/>
      <c r="F81" s="386"/>
      <c r="G81" s="167"/>
      <c r="H81" s="6"/>
    </row>
    <row r="82" spans="1:8">
      <c r="A82" s="1148"/>
      <c r="B82" s="145" t="s">
        <v>551</v>
      </c>
      <c r="C82" s="386">
        <v>20041.27</v>
      </c>
      <c r="D82" s="386">
        <v>1.4</v>
      </c>
      <c r="E82" s="386"/>
      <c r="F82" s="386"/>
      <c r="G82" s="167"/>
      <c r="H82" s="6"/>
    </row>
    <row r="83" spans="1:8">
      <c r="A83" s="1149"/>
      <c r="B83" s="510" t="s">
        <v>507</v>
      </c>
      <c r="C83" s="180">
        <v>1429103.89</v>
      </c>
      <c r="D83" s="180">
        <v>100</v>
      </c>
      <c r="E83" s="180"/>
      <c r="F83" s="180"/>
      <c r="G83" s="205"/>
      <c r="H83" s="6"/>
    </row>
    <row r="84" spans="1:8">
      <c r="E84" s="6"/>
      <c r="F84" s="6"/>
      <c r="G84" s="6"/>
      <c r="H84" s="6"/>
    </row>
  </sheetData>
  <mergeCells count="12">
    <mergeCell ref="A73:A83"/>
    <mergeCell ref="A1:G1"/>
    <mergeCell ref="A3:G3"/>
    <mergeCell ref="A5:A6"/>
    <mergeCell ref="C5:D5"/>
    <mergeCell ref="E5:F5"/>
    <mergeCell ref="A7:A17"/>
    <mergeCell ref="A18:A28"/>
    <mergeCell ref="A29:A39"/>
    <mergeCell ref="A40:A50"/>
    <mergeCell ref="A51:A61"/>
    <mergeCell ref="A62:A72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I85"/>
  <sheetViews>
    <sheetView view="pageBreakPreview" topLeftCell="A43" zoomScale="75" zoomScaleNormal="75" workbookViewId="0">
      <selection activeCell="E26" sqref="E26"/>
    </sheetView>
  </sheetViews>
  <sheetFormatPr baseColWidth="10" defaultColWidth="9.140625" defaultRowHeight="12.75"/>
  <cols>
    <col min="1" max="1" width="19.140625" style="551" customWidth="1"/>
    <col min="2" max="2" width="30.85546875" style="551" customWidth="1"/>
    <col min="3" max="7" width="19.140625" style="551" customWidth="1"/>
    <col min="8" max="16384" width="9.140625" style="551"/>
  </cols>
  <sheetData>
    <row r="1" spans="1:9" ht="18">
      <c r="A1" s="1150" t="s">
        <v>540</v>
      </c>
      <c r="B1" s="1150"/>
      <c r="C1" s="1150"/>
      <c r="D1" s="1150"/>
      <c r="E1" s="1150"/>
      <c r="F1" s="1150"/>
      <c r="G1" s="1150"/>
    </row>
    <row r="3" spans="1:9" s="582" customFormat="1" ht="15" customHeight="1">
      <c r="A3" s="1151" t="s">
        <v>1158</v>
      </c>
      <c r="B3" s="1151"/>
      <c r="C3" s="1151"/>
      <c r="D3" s="1151"/>
      <c r="E3" s="1151"/>
      <c r="F3" s="1151"/>
      <c r="G3" s="1151"/>
      <c r="H3" s="560"/>
      <c r="I3" s="603"/>
    </row>
    <row r="4" spans="1:9" ht="13.5" customHeight="1">
      <c r="A4" s="1159" t="s">
        <v>509</v>
      </c>
      <c r="B4" s="1159"/>
      <c r="C4" s="1159"/>
      <c r="D4" s="1159"/>
      <c r="E4" s="1159"/>
      <c r="F4" s="1159"/>
      <c r="G4" s="1159"/>
    </row>
    <row r="5" spans="1:9" ht="13.5" customHeight="1" thickBot="1">
      <c r="A5" s="1160"/>
      <c r="B5" s="1160"/>
      <c r="C5" s="1160"/>
      <c r="D5" s="1160"/>
      <c r="E5" s="1160"/>
      <c r="F5" s="1160"/>
      <c r="G5" s="1160"/>
    </row>
    <row r="6" spans="1:9" ht="33" customHeight="1">
      <c r="A6" s="1152" t="s">
        <v>249</v>
      </c>
      <c r="B6" s="553" t="s">
        <v>541</v>
      </c>
      <c r="C6" s="1154" t="s">
        <v>542</v>
      </c>
      <c r="D6" s="1155"/>
      <c r="E6" s="1154" t="s">
        <v>543</v>
      </c>
      <c r="F6" s="1155"/>
      <c r="G6" s="554" t="s">
        <v>544</v>
      </c>
    </row>
    <row r="7" spans="1:9" ht="33.75" customHeight="1" thickBot="1">
      <c r="A7" s="1153"/>
      <c r="B7" s="556" t="s">
        <v>955</v>
      </c>
      <c r="C7" s="206" t="s">
        <v>1005</v>
      </c>
      <c r="D7" s="206" t="s">
        <v>940</v>
      </c>
      <c r="E7" s="206" t="s">
        <v>546</v>
      </c>
      <c r="F7" s="206" t="s">
        <v>940</v>
      </c>
      <c r="G7" s="390" t="s">
        <v>545</v>
      </c>
    </row>
    <row r="8" spans="1:9" ht="16.5" customHeight="1">
      <c r="A8" s="1156" t="s">
        <v>157</v>
      </c>
      <c r="B8" s="391" t="s">
        <v>956</v>
      </c>
      <c r="C8" s="164">
        <v>1402732.51</v>
      </c>
      <c r="D8" s="164">
        <v>70.599999999999994</v>
      </c>
      <c r="E8" s="164">
        <v>2025967.71</v>
      </c>
      <c r="F8" s="164">
        <v>11.87</v>
      </c>
      <c r="G8" s="165">
        <v>1.44</v>
      </c>
      <c r="H8" s="6"/>
    </row>
    <row r="9" spans="1:9">
      <c r="A9" s="1157" t="s">
        <v>966</v>
      </c>
      <c r="B9" s="392" t="s">
        <v>957</v>
      </c>
      <c r="C9" s="166">
        <v>212118.79</v>
      </c>
      <c r="D9" s="166">
        <v>10.68</v>
      </c>
      <c r="E9" s="166">
        <v>1497612.05</v>
      </c>
      <c r="F9" s="166">
        <v>8.75</v>
      </c>
      <c r="G9" s="167">
        <v>7.06</v>
      </c>
      <c r="H9" s="6"/>
    </row>
    <row r="10" spans="1:9">
      <c r="A10" s="1157" t="s">
        <v>966</v>
      </c>
      <c r="B10" s="393" t="s">
        <v>958</v>
      </c>
      <c r="C10" s="166">
        <v>179187.73</v>
      </c>
      <c r="D10" s="166">
        <v>9.02</v>
      </c>
      <c r="E10" s="166">
        <v>2806871.84</v>
      </c>
      <c r="F10" s="166">
        <v>16.399999999999999</v>
      </c>
      <c r="G10" s="167">
        <v>15.66</v>
      </c>
      <c r="H10" s="6"/>
    </row>
    <row r="11" spans="1:9">
      <c r="A11" s="1157" t="s">
        <v>966</v>
      </c>
      <c r="B11" s="393" t="s">
        <v>959</v>
      </c>
      <c r="C11" s="166">
        <v>78101</v>
      </c>
      <c r="D11" s="166">
        <v>3.93</v>
      </c>
      <c r="E11" s="166">
        <v>2719992.99</v>
      </c>
      <c r="F11" s="166">
        <v>15.83</v>
      </c>
      <c r="G11" s="167">
        <v>34.83</v>
      </c>
      <c r="H11" s="6"/>
    </row>
    <row r="12" spans="1:9">
      <c r="A12" s="1157" t="s">
        <v>966</v>
      </c>
      <c r="B12" s="393" t="s">
        <v>960</v>
      </c>
      <c r="C12" s="166">
        <v>33720.720000000001</v>
      </c>
      <c r="D12" s="166">
        <v>1.7</v>
      </c>
      <c r="E12" s="166">
        <v>2315228.0299999998</v>
      </c>
      <c r="F12" s="166">
        <v>13.22</v>
      </c>
      <c r="G12" s="167">
        <v>68.66</v>
      </c>
      <c r="H12" s="6"/>
    </row>
    <row r="13" spans="1:9">
      <c r="A13" s="1157" t="s">
        <v>966</v>
      </c>
      <c r="B13" s="393" t="s">
        <v>961</v>
      </c>
      <c r="C13" s="166">
        <v>17789.439999999999</v>
      </c>
      <c r="D13" s="166">
        <v>0.9</v>
      </c>
      <c r="E13" s="166">
        <v>2500242.39</v>
      </c>
      <c r="F13" s="166">
        <v>14.08</v>
      </c>
      <c r="G13" s="167">
        <v>140.55000000000001</v>
      </c>
      <c r="H13" s="6"/>
    </row>
    <row r="14" spans="1:9">
      <c r="A14" s="1157" t="s">
        <v>966</v>
      </c>
      <c r="B14" s="393" t="s">
        <v>548</v>
      </c>
      <c r="C14" s="166">
        <v>11343.21</v>
      </c>
      <c r="D14" s="166">
        <v>0.56999999999999995</v>
      </c>
      <c r="E14" s="166">
        <v>3617543.78</v>
      </c>
      <c r="F14" s="166">
        <v>19.850000000000001</v>
      </c>
      <c r="G14" s="167">
        <v>318.92</v>
      </c>
      <c r="H14" s="6"/>
    </row>
    <row r="15" spans="1:9">
      <c r="A15" s="1157" t="s">
        <v>966</v>
      </c>
      <c r="B15" s="145" t="s">
        <v>549</v>
      </c>
      <c r="C15" s="166">
        <v>1934993.4</v>
      </c>
      <c r="D15" s="166">
        <v>97.4</v>
      </c>
      <c r="E15" s="166">
        <v>17483458.789999999</v>
      </c>
      <c r="F15" s="166">
        <v>100</v>
      </c>
      <c r="G15" s="167">
        <v>9.0399999999999991</v>
      </c>
      <c r="H15" s="6"/>
    </row>
    <row r="16" spans="1:9" ht="26.25" customHeight="1">
      <c r="A16" s="1157" t="s">
        <v>966</v>
      </c>
      <c r="B16" s="385" t="s">
        <v>550</v>
      </c>
      <c r="C16" s="386">
        <v>36852.83</v>
      </c>
      <c r="D16" s="386">
        <v>1.85</v>
      </c>
      <c r="E16" s="386"/>
      <c r="F16" s="386"/>
      <c r="G16" s="167"/>
      <c r="H16" s="6"/>
    </row>
    <row r="17" spans="1:8">
      <c r="A17" s="1157" t="s">
        <v>966</v>
      </c>
      <c r="B17" s="385" t="s">
        <v>551</v>
      </c>
      <c r="C17" s="386">
        <v>14976.92</v>
      </c>
      <c r="D17" s="386">
        <v>0.75</v>
      </c>
      <c r="E17" s="386"/>
      <c r="F17" s="386"/>
      <c r="G17" s="167"/>
      <c r="H17" s="6"/>
    </row>
    <row r="18" spans="1:8">
      <c r="A18" s="1157" t="s">
        <v>966</v>
      </c>
      <c r="B18" s="510" t="s">
        <v>507</v>
      </c>
      <c r="C18" s="180">
        <v>1986823.15</v>
      </c>
      <c r="D18" s="180">
        <v>100</v>
      </c>
      <c r="E18" s="180"/>
      <c r="F18" s="180"/>
      <c r="G18" s="205"/>
      <c r="H18" s="6"/>
    </row>
    <row r="19" spans="1:8" ht="18.75" customHeight="1">
      <c r="A19" s="1149" t="s">
        <v>966</v>
      </c>
      <c r="B19" s="394" t="s">
        <v>956</v>
      </c>
      <c r="C19" s="181">
        <v>197651.7</v>
      </c>
      <c r="D19" s="384">
        <v>26.58</v>
      </c>
      <c r="E19" s="181">
        <v>404567.14</v>
      </c>
      <c r="F19" s="181">
        <v>2.41</v>
      </c>
      <c r="G19" s="204">
        <v>2.0499999999999998</v>
      </c>
      <c r="H19" s="6"/>
    </row>
    <row r="20" spans="1:8">
      <c r="A20" s="1157" t="s">
        <v>966</v>
      </c>
      <c r="B20" s="392" t="s">
        <v>957</v>
      </c>
      <c r="C20" s="166">
        <v>109758.86</v>
      </c>
      <c r="D20" s="166">
        <v>14.76</v>
      </c>
      <c r="E20" s="166">
        <v>806442.19</v>
      </c>
      <c r="F20" s="166">
        <v>4.8099999999999996</v>
      </c>
      <c r="G20" s="167">
        <v>7.35</v>
      </c>
      <c r="H20" s="6"/>
    </row>
    <row r="21" spans="1:8">
      <c r="A21" s="1157" t="s">
        <v>966</v>
      </c>
      <c r="B21" s="393" t="s">
        <v>958</v>
      </c>
      <c r="C21" s="166">
        <v>187004.43</v>
      </c>
      <c r="D21" s="166">
        <v>25.15</v>
      </c>
      <c r="E21" s="166">
        <v>3083016.95</v>
      </c>
      <c r="F21" s="166">
        <v>18.37</v>
      </c>
      <c r="G21" s="167">
        <v>16.489999999999998</v>
      </c>
      <c r="H21" s="6"/>
    </row>
    <row r="22" spans="1:8">
      <c r="A22" s="1157" t="s">
        <v>966</v>
      </c>
      <c r="B22" s="393" t="s">
        <v>959</v>
      </c>
      <c r="C22" s="166">
        <v>107033.60000000001</v>
      </c>
      <c r="D22" s="166">
        <v>14.39</v>
      </c>
      <c r="E22" s="166">
        <v>3738712.57</v>
      </c>
      <c r="F22" s="166">
        <v>22.28</v>
      </c>
      <c r="G22" s="167">
        <v>34.93</v>
      </c>
      <c r="H22" s="6"/>
    </row>
    <row r="23" spans="1:8">
      <c r="A23" s="1157" t="s">
        <v>966</v>
      </c>
      <c r="B23" s="393" t="s">
        <v>960</v>
      </c>
      <c r="C23" s="166">
        <v>53952.31</v>
      </c>
      <c r="D23" s="166">
        <v>7.26</v>
      </c>
      <c r="E23" s="166">
        <v>3722559.04</v>
      </c>
      <c r="F23" s="166">
        <v>22.18</v>
      </c>
      <c r="G23" s="167">
        <v>69</v>
      </c>
      <c r="H23" s="6"/>
    </row>
    <row r="24" spans="1:8">
      <c r="A24" s="1157" t="s">
        <v>966</v>
      </c>
      <c r="B24" s="393" t="s">
        <v>961</v>
      </c>
      <c r="C24" s="166">
        <v>20380.740000000002</v>
      </c>
      <c r="D24" s="166">
        <v>2.74</v>
      </c>
      <c r="E24" s="166">
        <v>2759447.18</v>
      </c>
      <c r="F24" s="166">
        <v>16.440000000000001</v>
      </c>
      <c r="G24" s="167">
        <v>135.38999999999999</v>
      </c>
      <c r="H24" s="6"/>
    </row>
    <row r="25" spans="1:8">
      <c r="A25" s="1157" t="s">
        <v>966</v>
      </c>
      <c r="B25" s="393" t="s">
        <v>548</v>
      </c>
      <c r="C25" s="166">
        <v>7154.89</v>
      </c>
      <c r="D25" s="166">
        <v>0.96</v>
      </c>
      <c r="E25" s="166">
        <v>2267761.48</v>
      </c>
      <c r="F25" s="166">
        <v>13.51</v>
      </c>
      <c r="G25" s="167">
        <v>316.95</v>
      </c>
      <c r="H25" s="6"/>
    </row>
    <row r="26" spans="1:8">
      <c r="A26" s="1157" t="s">
        <v>966</v>
      </c>
      <c r="B26" s="145" t="s">
        <v>549</v>
      </c>
      <c r="C26" s="166">
        <v>682936.53</v>
      </c>
      <c r="D26" s="166">
        <v>91.84</v>
      </c>
      <c r="E26" s="166">
        <v>16782506.550000001</v>
      </c>
      <c r="F26" s="166">
        <v>100</v>
      </c>
      <c r="G26" s="167">
        <v>24.57</v>
      </c>
      <c r="H26" s="6"/>
    </row>
    <row r="27" spans="1:8" ht="29.25" customHeight="1">
      <c r="A27" s="1157" t="s">
        <v>966</v>
      </c>
      <c r="B27" s="385" t="s">
        <v>550</v>
      </c>
      <c r="C27" s="386">
        <v>23256.93</v>
      </c>
      <c r="D27" s="386">
        <v>3.13</v>
      </c>
      <c r="E27" s="386"/>
      <c r="F27" s="386"/>
      <c r="G27" s="167"/>
      <c r="H27" s="6"/>
    </row>
    <row r="28" spans="1:8">
      <c r="A28" s="1157" t="s">
        <v>966</v>
      </c>
      <c r="B28" s="145" t="s">
        <v>551</v>
      </c>
      <c r="C28" s="386">
        <v>37394.76</v>
      </c>
      <c r="D28" s="386">
        <v>5.03</v>
      </c>
      <c r="E28" s="386"/>
      <c r="F28" s="386"/>
      <c r="G28" s="167"/>
      <c r="H28" s="6"/>
    </row>
    <row r="29" spans="1:8">
      <c r="A29" s="1157" t="s">
        <v>966</v>
      </c>
      <c r="B29" s="510" t="s">
        <v>507</v>
      </c>
      <c r="C29" s="180">
        <v>743588.22</v>
      </c>
      <c r="D29" s="180">
        <v>100</v>
      </c>
      <c r="E29" s="180"/>
      <c r="F29" s="180"/>
      <c r="G29" s="205"/>
      <c r="H29" s="6"/>
    </row>
    <row r="30" spans="1:8">
      <c r="A30" s="1157" t="s">
        <v>641</v>
      </c>
      <c r="B30" s="394" t="s">
        <v>956</v>
      </c>
      <c r="C30" s="181">
        <v>186815</v>
      </c>
      <c r="D30" s="181">
        <v>35.119999999999997</v>
      </c>
      <c r="E30" s="181">
        <v>409653.89</v>
      </c>
      <c r="F30" s="181">
        <v>3.77</v>
      </c>
      <c r="G30" s="204">
        <v>2.19</v>
      </c>
      <c r="H30" s="6"/>
    </row>
    <row r="31" spans="1:8">
      <c r="A31" s="1157" t="s">
        <v>641</v>
      </c>
      <c r="B31" s="392" t="s">
        <v>957</v>
      </c>
      <c r="C31" s="166">
        <v>119734.47</v>
      </c>
      <c r="D31" s="166">
        <v>22.5</v>
      </c>
      <c r="E31" s="166">
        <v>866630.04</v>
      </c>
      <c r="F31" s="166">
        <v>7.98</v>
      </c>
      <c r="G31" s="167">
        <v>7.24</v>
      </c>
      <c r="H31" s="6"/>
    </row>
    <row r="32" spans="1:8">
      <c r="A32" s="1157" t="s">
        <v>641</v>
      </c>
      <c r="B32" s="393" t="s">
        <v>958</v>
      </c>
      <c r="C32" s="166">
        <v>114574.8</v>
      </c>
      <c r="D32" s="166">
        <v>21.53</v>
      </c>
      <c r="E32" s="166">
        <v>1747733.96</v>
      </c>
      <c r="F32" s="166">
        <v>16.09</v>
      </c>
      <c r="G32" s="167">
        <v>15.25</v>
      </c>
      <c r="H32" s="6"/>
    </row>
    <row r="33" spans="1:8">
      <c r="A33" s="1157" t="s">
        <v>641</v>
      </c>
      <c r="B33" s="393" t="s">
        <v>959</v>
      </c>
      <c r="C33" s="166">
        <v>35505.980000000003</v>
      </c>
      <c r="D33" s="166">
        <v>6.67</v>
      </c>
      <c r="E33" s="166">
        <v>1248243.28</v>
      </c>
      <c r="F33" s="166">
        <v>11.49</v>
      </c>
      <c r="G33" s="167">
        <v>35.159999999999997</v>
      </c>
      <c r="H33" s="6"/>
    </row>
    <row r="34" spans="1:8">
      <c r="A34" s="1157" t="s">
        <v>641</v>
      </c>
      <c r="B34" s="393" t="s">
        <v>960</v>
      </c>
      <c r="C34" s="166">
        <v>29546.13</v>
      </c>
      <c r="D34" s="166">
        <v>5.55</v>
      </c>
      <c r="E34" s="166">
        <v>2112711.48</v>
      </c>
      <c r="F34" s="166">
        <v>19.45</v>
      </c>
      <c r="G34" s="167">
        <v>71.510000000000005</v>
      </c>
      <c r="H34" s="6"/>
    </row>
    <row r="35" spans="1:8">
      <c r="A35" s="1157" t="s">
        <v>641</v>
      </c>
      <c r="B35" s="393" t="s">
        <v>961</v>
      </c>
      <c r="C35" s="166">
        <v>18802.78</v>
      </c>
      <c r="D35" s="166">
        <v>3.53</v>
      </c>
      <c r="E35" s="166">
        <v>2586691.14</v>
      </c>
      <c r="F35" s="166">
        <v>23.8</v>
      </c>
      <c r="G35" s="167">
        <v>137.57</v>
      </c>
      <c r="H35" s="6"/>
    </row>
    <row r="36" spans="1:8">
      <c r="A36" s="1157" t="s">
        <v>641</v>
      </c>
      <c r="B36" s="393" t="s">
        <v>548</v>
      </c>
      <c r="C36" s="166">
        <v>6714.36</v>
      </c>
      <c r="D36" s="166">
        <v>1.26</v>
      </c>
      <c r="E36" s="166">
        <v>1893174.77</v>
      </c>
      <c r="F36" s="166">
        <v>17.420000000000002</v>
      </c>
      <c r="G36" s="167">
        <v>281.95999999999998</v>
      </c>
      <c r="H36" s="6"/>
    </row>
    <row r="37" spans="1:8">
      <c r="A37" s="1157" t="s">
        <v>641</v>
      </c>
      <c r="B37" s="145" t="s">
        <v>549</v>
      </c>
      <c r="C37" s="166">
        <v>511693.52</v>
      </c>
      <c r="D37" s="166">
        <v>96.16</v>
      </c>
      <c r="E37" s="166">
        <v>10864838.560000001</v>
      </c>
      <c r="F37" s="166">
        <v>100</v>
      </c>
      <c r="G37" s="167">
        <v>21.23</v>
      </c>
      <c r="H37" s="6"/>
    </row>
    <row r="38" spans="1:8" ht="29.25" customHeight="1">
      <c r="A38" s="1157" t="s">
        <v>641</v>
      </c>
      <c r="B38" s="385" t="s">
        <v>550</v>
      </c>
      <c r="C38" s="386">
        <v>7542.92</v>
      </c>
      <c r="D38" s="386">
        <v>1.42</v>
      </c>
      <c r="E38" s="386"/>
      <c r="F38" s="386"/>
      <c r="G38" s="167"/>
      <c r="H38" s="6"/>
    </row>
    <row r="39" spans="1:8">
      <c r="A39" s="1157" t="s">
        <v>641</v>
      </c>
      <c r="B39" s="385" t="s">
        <v>551</v>
      </c>
      <c r="C39" s="386">
        <v>12902.91</v>
      </c>
      <c r="D39" s="386">
        <v>2.42</v>
      </c>
      <c r="E39" s="386"/>
      <c r="F39" s="386"/>
      <c r="G39" s="167"/>
      <c r="H39" s="6"/>
    </row>
    <row r="40" spans="1:8">
      <c r="A40" s="1157" t="s">
        <v>641</v>
      </c>
      <c r="B40" s="510" t="s">
        <v>507</v>
      </c>
      <c r="C40" s="180">
        <v>532139.35</v>
      </c>
      <c r="D40" s="180">
        <v>100</v>
      </c>
      <c r="E40" s="180"/>
      <c r="F40" s="180"/>
      <c r="G40" s="205"/>
      <c r="H40" s="6"/>
    </row>
    <row r="41" spans="1:8">
      <c r="A41" s="1157" t="s">
        <v>967</v>
      </c>
      <c r="B41" s="394" t="s">
        <v>956</v>
      </c>
      <c r="C41" s="181">
        <v>259167.35999999999</v>
      </c>
      <c r="D41" s="384">
        <v>39.08</v>
      </c>
      <c r="E41" s="181">
        <v>678051.56</v>
      </c>
      <c r="F41" s="181">
        <v>4.5199999999999996</v>
      </c>
      <c r="G41" s="204">
        <v>2.62</v>
      </c>
      <c r="H41" s="6"/>
    </row>
    <row r="42" spans="1:8">
      <c r="A42" s="1157" t="s">
        <v>967</v>
      </c>
      <c r="B42" s="392" t="s">
        <v>957</v>
      </c>
      <c r="C42" s="166">
        <v>175413.87</v>
      </c>
      <c r="D42" s="166">
        <v>26.45</v>
      </c>
      <c r="E42" s="166">
        <v>1252275.69</v>
      </c>
      <c r="F42" s="166">
        <v>8.36</v>
      </c>
      <c r="G42" s="167">
        <v>7.14</v>
      </c>
      <c r="H42" s="6"/>
    </row>
    <row r="43" spans="1:8">
      <c r="A43" s="1157" t="s">
        <v>967</v>
      </c>
      <c r="B43" s="393" t="s">
        <v>958</v>
      </c>
      <c r="C43" s="166">
        <v>95472.78</v>
      </c>
      <c r="D43" s="166">
        <v>14.4</v>
      </c>
      <c r="E43" s="166">
        <v>1386492.51</v>
      </c>
      <c r="F43" s="166">
        <v>9.25</v>
      </c>
      <c r="G43" s="167">
        <v>14.52</v>
      </c>
      <c r="H43" s="6"/>
    </row>
    <row r="44" spans="1:8">
      <c r="A44" s="1157" t="s">
        <v>967</v>
      </c>
      <c r="B44" s="393" t="s">
        <v>959</v>
      </c>
      <c r="C44" s="166">
        <v>33225.9</v>
      </c>
      <c r="D44" s="166">
        <v>5.01</v>
      </c>
      <c r="E44" s="166">
        <v>1200671.32</v>
      </c>
      <c r="F44" s="166">
        <v>8.01</v>
      </c>
      <c r="G44" s="167">
        <v>36.14</v>
      </c>
      <c r="H44" s="6"/>
    </row>
    <row r="45" spans="1:8">
      <c r="A45" s="1157" t="s">
        <v>967</v>
      </c>
      <c r="B45" s="393" t="s">
        <v>960</v>
      </c>
      <c r="C45" s="166">
        <v>33823.46</v>
      </c>
      <c r="D45" s="166">
        <v>5.0999999999999996</v>
      </c>
      <c r="E45" s="166">
        <v>2432338.5</v>
      </c>
      <c r="F45" s="166">
        <v>16.23</v>
      </c>
      <c r="G45" s="167">
        <v>71.91</v>
      </c>
      <c r="H45" s="6"/>
    </row>
    <row r="46" spans="1:8">
      <c r="A46" s="1157" t="s">
        <v>967</v>
      </c>
      <c r="B46" s="393" t="s">
        <v>961</v>
      </c>
      <c r="C46" s="166">
        <v>26147.18</v>
      </c>
      <c r="D46" s="166">
        <v>3.94</v>
      </c>
      <c r="E46" s="166">
        <v>3667914.03</v>
      </c>
      <c r="F46" s="166">
        <v>24.47</v>
      </c>
      <c r="G46" s="167">
        <v>140.28</v>
      </c>
      <c r="H46" s="6"/>
    </row>
    <row r="47" spans="1:8">
      <c r="A47" s="1157" t="s">
        <v>967</v>
      </c>
      <c r="B47" s="393" t="s">
        <v>548</v>
      </c>
      <c r="C47" s="166">
        <v>14057.37</v>
      </c>
      <c r="D47" s="166">
        <v>2.12</v>
      </c>
      <c r="E47" s="166">
        <v>4370616.6399999997</v>
      </c>
      <c r="F47" s="166">
        <v>29.16</v>
      </c>
      <c r="G47" s="167">
        <v>310.91000000000003</v>
      </c>
      <c r="H47" s="6"/>
    </row>
    <row r="48" spans="1:8">
      <c r="A48" s="1157" t="s">
        <v>967</v>
      </c>
      <c r="B48" s="145" t="s">
        <v>549</v>
      </c>
      <c r="C48" s="166">
        <v>637307.92000000004</v>
      </c>
      <c r="D48" s="166">
        <v>96.1</v>
      </c>
      <c r="E48" s="166">
        <v>14988360.25</v>
      </c>
      <c r="F48" s="166">
        <v>100</v>
      </c>
      <c r="G48" s="167">
        <v>23.52</v>
      </c>
      <c r="H48" s="6"/>
    </row>
    <row r="49" spans="1:8" ht="28.5" customHeight="1">
      <c r="A49" s="1157" t="s">
        <v>967</v>
      </c>
      <c r="B49" s="385" t="s">
        <v>550</v>
      </c>
      <c r="C49" s="386">
        <v>7428.68</v>
      </c>
      <c r="D49" s="386">
        <v>1.1200000000000001</v>
      </c>
      <c r="E49" s="386"/>
      <c r="F49" s="386"/>
      <c r="G49" s="167"/>
      <c r="H49" s="6"/>
    </row>
    <row r="50" spans="1:8">
      <c r="A50" s="1157" t="s">
        <v>967</v>
      </c>
      <c r="B50" s="145" t="s">
        <v>551</v>
      </c>
      <c r="C50" s="386">
        <v>18448.73</v>
      </c>
      <c r="D50" s="386">
        <v>2.78</v>
      </c>
      <c r="E50" s="386"/>
      <c r="F50" s="386"/>
      <c r="G50" s="167"/>
      <c r="H50" s="6"/>
    </row>
    <row r="51" spans="1:8">
      <c r="A51" s="1157" t="s">
        <v>967</v>
      </c>
      <c r="B51" s="510" t="s">
        <v>507</v>
      </c>
      <c r="C51" s="180">
        <v>663185.32999999996</v>
      </c>
      <c r="D51" s="180">
        <v>100</v>
      </c>
      <c r="E51" s="180"/>
      <c r="F51" s="180"/>
      <c r="G51" s="205"/>
      <c r="H51" s="6"/>
    </row>
    <row r="52" spans="1:8">
      <c r="A52" s="1157" t="s">
        <v>968</v>
      </c>
      <c r="B52" s="394" t="s">
        <v>956</v>
      </c>
      <c r="C52" s="181">
        <v>484625.32</v>
      </c>
      <c r="D52" s="384">
        <v>35.19</v>
      </c>
      <c r="E52" s="181">
        <v>977317.65</v>
      </c>
      <c r="F52" s="181">
        <v>3</v>
      </c>
      <c r="G52" s="204">
        <v>2.02</v>
      </c>
      <c r="H52" s="6"/>
    </row>
    <row r="53" spans="1:8">
      <c r="A53" s="1157" t="s">
        <v>968</v>
      </c>
      <c r="B53" s="392" t="s">
        <v>957</v>
      </c>
      <c r="C53" s="166">
        <v>220695.6</v>
      </c>
      <c r="D53" s="166">
        <v>16.03</v>
      </c>
      <c r="E53" s="166">
        <v>1595446.75</v>
      </c>
      <c r="F53" s="166">
        <v>4.9000000000000004</v>
      </c>
      <c r="G53" s="167">
        <v>7.23</v>
      </c>
      <c r="H53" s="6"/>
    </row>
    <row r="54" spans="1:8">
      <c r="A54" s="1157" t="s">
        <v>968</v>
      </c>
      <c r="B54" s="393" t="s">
        <v>958</v>
      </c>
      <c r="C54" s="166">
        <v>279602.45</v>
      </c>
      <c r="D54" s="166">
        <v>20.3</v>
      </c>
      <c r="E54" s="166">
        <v>4517630.04</v>
      </c>
      <c r="F54" s="166">
        <v>13.89</v>
      </c>
      <c r="G54" s="167">
        <v>16.16</v>
      </c>
      <c r="H54" s="6"/>
    </row>
    <row r="55" spans="1:8">
      <c r="A55" s="1157" t="s">
        <v>968</v>
      </c>
      <c r="B55" s="393" t="s">
        <v>959</v>
      </c>
      <c r="C55" s="166">
        <v>170470.22</v>
      </c>
      <c r="D55" s="166">
        <v>12.38</v>
      </c>
      <c r="E55" s="166">
        <v>6060280.9000000004</v>
      </c>
      <c r="F55" s="166">
        <v>18.63</v>
      </c>
      <c r="G55" s="167">
        <v>35.549999999999997</v>
      </c>
      <c r="H55" s="6"/>
    </row>
    <row r="56" spans="1:8">
      <c r="A56" s="1157" t="s">
        <v>968</v>
      </c>
      <c r="B56" s="393" t="s">
        <v>960</v>
      </c>
      <c r="C56" s="166">
        <v>117162.17</v>
      </c>
      <c r="D56" s="166">
        <v>8.51</v>
      </c>
      <c r="E56" s="166">
        <v>8180753.9800000004</v>
      </c>
      <c r="F56" s="166">
        <v>25.15</v>
      </c>
      <c r="G56" s="167">
        <v>69.819999999999993</v>
      </c>
      <c r="H56" s="6"/>
    </row>
    <row r="57" spans="1:8">
      <c r="A57" s="1157" t="s">
        <v>968</v>
      </c>
      <c r="B57" s="393" t="s">
        <v>961</v>
      </c>
      <c r="C57" s="166">
        <v>50801.85</v>
      </c>
      <c r="D57" s="166">
        <v>3.69</v>
      </c>
      <c r="E57" s="166">
        <v>6849430.29</v>
      </c>
      <c r="F57" s="166">
        <v>21.06</v>
      </c>
      <c r="G57" s="167">
        <v>134.83000000000001</v>
      </c>
      <c r="H57" s="6"/>
    </row>
    <row r="58" spans="1:8">
      <c r="A58" s="1157" t="s">
        <v>968</v>
      </c>
      <c r="B58" s="393" t="s">
        <v>548</v>
      </c>
      <c r="C58" s="166">
        <v>14331.9</v>
      </c>
      <c r="D58" s="166">
        <v>1.04</v>
      </c>
      <c r="E58" s="166">
        <v>4349289.53</v>
      </c>
      <c r="F58" s="166">
        <v>13.37</v>
      </c>
      <c r="G58" s="167">
        <v>303.47000000000003</v>
      </c>
      <c r="H58" s="6"/>
    </row>
    <row r="59" spans="1:8">
      <c r="A59" s="1157" t="s">
        <v>968</v>
      </c>
      <c r="B59" s="145" t="s">
        <v>549</v>
      </c>
      <c r="C59" s="166">
        <v>1337689.51</v>
      </c>
      <c r="D59" s="166">
        <v>97.14</v>
      </c>
      <c r="E59" s="166">
        <v>32530149.140000001</v>
      </c>
      <c r="F59" s="166">
        <v>100</v>
      </c>
      <c r="G59" s="167">
        <v>24.32</v>
      </c>
      <c r="H59" s="6"/>
    </row>
    <row r="60" spans="1:8" ht="30" customHeight="1">
      <c r="A60" s="1157" t="s">
        <v>968</v>
      </c>
      <c r="B60" s="385" t="s">
        <v>550</v>
      </c>
      <c r="C60" s="166">
        <v>15039.32</v>
      </c>
      <c r="D60" s="166">
        <v>1.0900000000000001</v>
      </c>
      <c r="E60" s="166"/>
      <c r="F60" s="166"/>
      <c r="G60" s="167"/>
      <c r="H60" s="6"/>
    </row>
    <row r="61" spans="1:8">
      <c r="A61" s="1157" t="s">
        <v>968</v>
      </c>
      <c r="B61" s="145" t="s">
        <v>551</v>
      </c>
      <c r="C61" s="386">
        <v>24402.02</v>
      </c>
      <c r="D61" s="386">
        <v>1.77</v>
      </c>
      <c r="E61" s="386"/>
      <c r="F61" s="386"/>
      <c r="G61" s="167"/>
      <c r="H61" s="6"/>
    </row>
    <row r="62" spans="1:8">
      <c r="A62" s="1157" t="s">
        <v>968</v>
      </c>
      <c r="B62" s="510" t="s">
        <v>507</v>
      </c>
      <c r="C62" s="396">
        <v>1377130.85</v>
      </c>
      <c r="D62" s="396">
        <v>100</v>
      </c>
      <c r="E62" s="396"/>
      <c r="F62" s="396"/>
      <c r="G62" s="205"/>
      <c r="H62" s="6"/>
    </row>
    <row r="63" spans="1:8">
      <c r="A63" s="1157" t="s">
        <v>969</v>
      </c>
      <c r="B63" s="394" t="s">
        <v>956</v>
      </c>
      <c r="C63" s="181">
        <v>13441.6</v>
      </c>
      <c r="D63" s="384">
        <v>50.02</v>
      </c>
      <c r="E63" s="181">
        <v>29766.560000000001</v>
      </c>
      <c r="F63" s="181">
        <v>13.52</v>
      </c>
      <c r="G63" s="204">
        <v>2.21</v>
      </c>
      <c r="H63" s="6"/>
    </row>
    <row r="64" spans="1:8">
      <c r="A64" s="1157" t="s">
        <v>969</v>
      </c>
      <c r="B64" s="392" t="s">
        <v>957</v>
      </c>
      <c r="C64" s="166">
        <v>5517.66</v>
      </c>
      <c r="D64" s="166">
        <v>20.53</v>
      </c>
      <c r="E64" s="166">
        <v>40207.64</v>
      </c>
      <c r="F64" s="166">
        <v>18.260000000000002</v>
      </c>
      <c r="G64" s="167">
        <v>7.29</v>
      </c>
      <c r="H64" s="6"/>
    </row>
    <row r="65" spans="1:8">
      <c r="A65" s="1157" t="s">
        <v>969</v>
      </c>
      <c r="B65" s="393" t="s">
        <v>958</v>
      </c>
      <c r="C65" s="166">
        <v>5728.88</v>
      </c>
      <c r="D65" s="166">
        <v>21.32</v>
      </c>
      <c r="E65" s="166">
        <v>86057.94</v>
      </c>
      <c r="F65" s="166">
        <v>39.1</v>
      </c>
      <c r="G65" s="167">
        <v>15.02</v>
      </c>
      <c r="H65" s="6"/>
    </row>
    <row r="66" spans="1:8">
      <c r="A66" s="1157" t="s">
        <v>969</v>
      </c>
      <c r="B66" s="393" t="s">
        <v>959</v>
      </c>
      <c r="C66" s="166">
        <v>1636.03</v>
      </c>
      <c r="D66" s="166">
        <v>6.09</v>
      </c>
      <c r="E66" s="166">
        <v>55002.12</v>
      </c>
      <c r="F66" s="166">
        <v>24.98</v>
      </c>
      <c r="G66" s="167">
        <v>33.619999999999997</v>
      </c>
      <c r="H66" s="6"/>
    </row>
    <row r="67" spans="1:8">
      <c r="A67" s="1157" t="s">
        <v>969</v>
      </c>
      <c r="B67" s="393" t="s">
        <v>960</v>
      </c>
      <c r="C67" s="166">
        <v>145.06</v>
      </c>
      <c r="D67" s="166">
        <v>0.54</v>
      </c>
      <c r="E67" s="166">
        <v>8811.74</v>
      </c>
      <c r="F67" s="166">
        <v>4</v>
      </c>
      <c r="G67" s="167">
        <v>60.75</v>
      </c>
      <c r="H67" s="6"/>
    </row>
    <row r="68" spans="1:8">
      <c r="A68" s="1157" t="s">
        <v>969</v>
      </c>
      <c r="B68" s="393" t="s">
        <v>961</v>
      </c>
      <c r="C68" s="166">
        <v>2.68</v>
      </c>
      <c r="D68" s="166">
        <v>0.01</v>
      </c>
      <c r="E68" s="166">
        <v>304.02</v>
      </c>
      <c r="F68" s="166">
        <v>0.14000000000000001</v>
      </c>
      <c r="G68" s="167">
        <v>113.44</v>
      </c>
      <c r="H68" s="6"/>
    </row>
    <row r="69" spans="1:8">
      <c r="A69" s="1157" t="s">
        <v>969</v>
      </c>
      <c r="B69" s="393" t="s">
        <v>548</v>
      </c>
      <c r="C69" s="166"/>
      <c r="D69" s="166"/>
      <c r="E69" s="166"/>
      <c r="F69" s="166"/>
      <c r="G69" s="167"/>
      <c r="H69" s="6"/>
    </row>
    <row r="70" spans="1:8">
      <c r="A70" s="1157" t="s">
        <v>969</v>
      </c>
      <c r="B70" s="145" t="s">
        <v>549</v>
      </c>
      <c r="C70" s="166">
        <v>26471.91</v>
      </c>
      <c r="D70" s="166">
        <v>98.51</v>
      </c>
      <c r="E70" s="166">
        <v>220150.02</v>
      </c>
      <c r="F70" s="166">
        <v>100</v>
      </c>
      <c r="G70" s="167">
        <v>8.32</v>
      </c>
      <c r="H70" s="6"/>
    </row>
    <row r="71" spans="1:8" ht="28.5" customHeight="1">
      <c r="A71" s="1157" t="s">
        <v>969</v>
      </c>
      <c r="B71" s="385" t="s">
        <v>550</v>
      </c>
      <c r="C71" s="386">
        <v>1.87</v>
      </c>
      <c r="D71" s="386">
        <v>0.01</v>
      </c>
      <c r="E71" s="386"/>
      <c r="F71" s="386"/>
      <c r="G71" s="167"/>
      <c r="H71" s="6"/>
    </row>
    <row r="72" spans="1:8">
      <c r="A72" s="1157" t="s">
        <v>969</v>
      </c>
      <c r="B72" s="145" t="s">
        <v>551</v>
      </c>
      <c r="C72" s="386">
        <v>398.22</v>
      </c>
      <c r="D72" s="386">
        <v>1.48</v>
      </c>
      <c r="E72" s="386"/>
      <c r="F72" s="386"/>
      <c r="G72" s="167"/>
      <c r="H72" s="6"/>
    </row>
    <row r="73" spans="1:8">
      <c r="A73" s="1157" t="s">
        <v>969</v>
      </c>
      <c r="B73" s="510" t="s">
        <v>507</v>
      </c>
      <c r="C73" s="180">
        <v>26872</v>
      </c>
      <c r="D73" s="180">
        <v>100</v>
      </c>
      <c r="E73" s="180"/>
      <c r="F73" s="180"/>
      <c r="G73" s="205"/>
      <c r="H73" s="6"/>
    </row>
    <row r="74" spans="1:8">
      <c r="A74" s="1157" t="s">
        <v>970</v>
      </c>
      <c r="B74" s="394" t="s">
        <v>956</v>
      </c>
      <c r="C74" s="181">
        <v>126308.71</v>
      </c>
      <c r="D74" s="384">
        <v>76.11</v>
      </c>
      <c r="E74" s="181">
        <v>152597.73000000001</v>
      </c>
      <c r="F74" s="181">
        <v>22.06</v>
      </c>
      <c r="G74" s="204">
        <v>1.21</v>
      </c>
      <c r="H74" s="6"/>
    </row>
    <row r="75" spans="1:8">
      <c r="A75" s="1157" t="s">
        <v>970</v>
      </c>
      <c r="B75" s="392" t="s">
        <v>957</v>
      </c>
      <c r="C75" s="166">
        <v>18496.91</v>
      </c>
      <c r="D75" s="166">
        <v>11.14</v>
      </c>
      <c r="E75" s="166">
        <v>131240.99</v>
      </c>
      <c r="F75" s="166">
        <v>18.97</v>
      </c>
      <c r="G75" s="167">
        <v>7.1</v>
      </c>
      <c r="H75" s="6"/>
    </row>
    <row r="76" spans="1:8">
      <c r="A76" s="1157" t="s">
        <v>970</v>
      </c>
      <c r="B76" s="393" t="s">
        <v>958</v>
      </c>
      <c r="C76" s="166">
        <v>13269.47</v>
      </c>
      <c r="D76" s="166">
        <v>7.99</v>
      </c>
      <c r="E76" s="166">
        <v>198659.91</v>
      </c>
      <c r="F76" s="166">
        <v>28.73</v>
      </c>
      <c r="G76" s="167">
        <v>14.97</v>
      </c>
      <c r="H76" s="6"/>
    </row>
    <row r="77" spans="1:8">
      <c r="A77" s="1157" t="s">
        <v>970</v>
      </c>
      <c r="B77" s="393" t="s">
        <v>959</v>
      </c>
      <c r="C77" s="166">
        <v>2911.9</v>
      </c>
      <c r="D77" s="166">
        <v>1.75</v>
      </c>
      <c r="E77" s="166">
        <v>97520.960000000006</v>
      </c>
      <c r="F77" s="166">
        <v>14.1</v>
      </c>
      <c r="G77" s="167">
        <v>33.49</v>
      </c>
      <c r="H77" s="6"/>
    </row>
    <row r="78" spans="1:8">
      <c r="A78" s="1157" t="s">
        <v>970</v>
      </c>
      <c r="B78" s="393" t="s">
        <v>960</v>
      </c>
      <c r="C78" s="166">
        <v>523.12</v>
      </c>
      <c r="D78" s="166">
        <v>0.32</v>
      </c>
      <c r="E78" s="166">
        <v>34219.64</v>
      </c>
      <c r="F78" s="166">
        <v>4.95</v>
      </c>
      <c r="G78" s="167">
        <v>65.41</v>
      </c>
      <c r="H78" s="6"/>
    </row>
    <row r="79" spans="1:8">
      <c r="A79" s="1157" t="s">
        <v>970</v>
      </c>
      <c r="B79" s="393" t="s">
        <v>961</v>
      </c>
      <c r="C79" s="166">
        <v>201.74</v>
      </c>
      <c r="D79" s="166">
        <v>0.12</v>
      </c>
      <c r="E79" s="166">
        <v>28076.87</v>
      </c>
      <c r="F79" s="166">
        <v>4.0599999999999996</v>
      </c>
      <c r="G79" s="167">
        <v>139.16999999999999</v>
      </c>
      <c r="H79" s="6"/>
    </row>
    <row r="80" spans="1:8">
      <c r="A80" s="1157" t="s">
        <v>970</v>
      </c>
      <c r="B80" s="393" t="s">
        <v>548</v>
      </c>
      <c r="C80" s="166">
        <v>153.47</v>
      </c>
      <c r="D80" s="166">
        <v>0.09</v>
      </c>
      <c r="E80" s="166">
        <v>49350.32</v>
      </c>
      <c r="F80" s="166">
        <v>7.13</v>
      </c>
      <c r="G80" s="167">
        <v>321.56</v>
      </c>
      <c r="H80" s="6"/>
    </row>
    <row r="81" spans="1:8">
      <c r="A81" s="1157" t="s">
        <v>970</v>
      </c>
      <c r="B81" s="145" t="s">
        <v>549</v>
      </c>
      <c r="C81" s="166">
        <v>161865.32</v>
      </c>
      <c r="D81" s="166">
        <v>97.52</v>
      </c>
      <c r="E81" s="166">
        <v>691666.42</v>
      </c>
      <c r="F81" s="166">
        <v>100</v>
      </c>
      <c r="G81" s="167">
        <v>4.2699999999999996</v>
      </c>
      <c r="H81" s="6"/>
    </row>
    <row r="82" spans="1:8" ht="29.25" customHeight="1">
      <c r="A82" s="1157" t="s">
        <v>970</v>
      </c>
      <c r="B82" s="385" t="s">
        <v>550</v>
      </c>
      <c r="C82" s="386">
        <v>856.82</v>
      </c>
      <c r="D82" s="386">
        <v>0.52</v>
      </c>
      <c r="E82" s="386"/>
      <c r="F82" s="386"/>
      <c r="G82" s="167"/>
      <c r="H82" s="6"/>
    </row>
    <row r="83" spans="1:8">
      <c r="A83" s="1157" t="s">
        <v>970</v>
      </c>
      <c r="B83" s="145" t="s">
        <v>551</v>
      </c>
      <c r="C83" s="386">
        <v>3251.47</v>
      </c>
      <c r="D83" s="386">
        <v>1.96</v>
      </c>
      <c r="E83" s="386"/>
      <c r="F83" s="386"/>
      <c r="G83" s="167"/>
      <c r="H83" s="6"/>
    </row>
    <row r="84" spans="1:8">
      <c r="A84" s="1157" t="s">
        <v>970</v>
      </c>
      <c r="B84" s="510" t="s">
        <v>507</v>
      </c>
      <c r="C84" s="180">
        <v>165973.60999999999</v>
      </c>
      <c r="D84" s="180">
        <v>100</v>
      </c>
      <c r="E84" s="180"/>
      <c r="F84" s="180"/>
      <c r="G84" s="205"/>
      <c r="H84" s="6"/>
    </row>
    <row r="85" spans="1:8">
      <c r="E85" s="6"/>
      <c r="F85" s="6"/>
      <c r="G85" s="6"/>
      <c r="H85" s="6"/>
    </row>
  </sheetData>
  <mergeCells count="14">
    <mergeCell ref="A74:A84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5:G5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K84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19.42578125" style="551" customWidth="1"/>
    <col min="2" max="2" width="29" style="551" customWidth="1"/>
    <col min="3" max="7" width="18" style="551" customWidth="1"/>
    <col min="8" max="16384" width="11.42578125" style="551"/>
  </cols>
  <sheetData>
    <row r="1" spans="1:11" ht="18">
      <c r="A1" s="1150" t="s">
        <v>540</v>
      </c>
      <c r="B1" s="1150"/>
      <c r="C1" s="1150"/>
      <c r="D1" s="1150"/>
      <c r="E1" s="1150"/>
      <c r="F1" s="1150"/>
      <c r="G1" s="1150"/>
    </row>
    <row r="3" spans="1:11" s="561" customFormat="1" ht="15">
      <c r="A3" s="1151" t="s">
        <v>1159</v>
      </c>
      <c r="B3" s="1151"/>
      <c r="C3" s="1151"/>
      <c r="D3" s="1151"/>
      <c r="E3" s="1151"/>
      <c r="F3" s="1151"/>
      <c r="G3" s="1151"/>
      <c r="H3" s="560"/>
      <c r="I3" s="560"/>
      <c r="J3" s="560"/>
      <c r="K3" s="560"/>
    </row>
    <row r="4" spans="1:11" ht="15">
      <c r="A4" s="1129" t="s">
        <v>703</v>
      </c>
      <c r="B4" s="1129"/>
      <c r="C4" s="1129"/>
      <c r="D4" s="1129"/>
      <c r="E4" s="1129"/>
      <c r="F4" s="1129"/>
      <c r="G4" s="1129"/>
      <c r="H4" s="104"/>
      <c r="I4" s="104"/>
      <c r="J4" s="104"/>
      <c r="K4" s="104"/>
    </row>
    <row r="5" spans="1:11" ht="13.5" thickBot="1">
      <c r="A5" s="89"/>
      <c r="B5" s="89"/>
      <c r="C5" s="89"/>
      <c r="D5" s="89"/>
      <c r="E5" s="89"/>
      <c r="F5" s="89"/>
      <c r="G5" s="89"/>
    </row>
    <row r="6" spans="1:11" ht="33" customHeight="1">
      <c r="A6" s="1152" t="s">
        <v>249</v>
      </c>
      <c r="B6" s="553" t="s">
        <v>541</v>
      </c>
      <c r="C6" s="1154" t="s">
        <v>542</v>
      </c>
      <c r="D6" s="1155"/>
      <c r="E6" s="1154" t="s">
        <v>543</v>
      </c>
      <c r="F6" s="1155"/>
      <c r="G6" s="554" t="s">
        <v>544</v>
      </c>
    </row>
    <row r="7" spans="1:11" ht="38.25" customHeight="1" thickBot="1">
      <c r="A7" s="1153"/>
      <c r="B7" s="556" t="s">
        <v>955</v>
      </c>
      <c r="C7" s="206" t="s">
        <v>1005</v>
      </c>
      <c r="D7" s="206" t="s">
        <v>940</v>
      </c>
      <c r="E7" s="206" t="s">
        <v>546</v>
      </c>
      <c r="F7" s="206" t="s">
        <v>940</v>
      </c>
      <c r="G7" s="390" t="s">
        <v>545</v>
      </c>
    </row>
    <row r="8" spans="1:11" ht="18" customHeight="1">
      <c r="A8" s="1156" t="s">
        <v>971</v>
      </c>
      <c r="B8" s="391" t="s">
        <v>956</v>
      </c>
      <c r="C8" s="164">
        <v>200476.17</v>
      </c>
      <c r="D8" s="203">
        <v>33.909999999999997</v>
      </c>
      <c r="E8" s="164">
        <v>447064.84499999997</v>
      </c>
      <c r="F8" s="164">
        <v>3.67</v>
      </c>
      <c r="G8" s="165">
        <v>2.23</v>
      </c>
    </row>
    <row r="9" spans="1:11">
      <c r="A9" s="1157" t="s">
        <v>972</v>
      </c>
      <c r="B9" s="392" t="s">
        <v>957</v>
      </c>
      <c r="C9" s="166">
        <v>108687.58</v>
      </c>
      <c r="D9" s="166">
        <v>18.39</v>
      </c>
      <c r="E9" s="166">
        <v>789533.54562500003</v>
      </c>
      <c r="F9" s="166">
        <v>6.47</v>
      </c>
      <c r="G9" s="167">
        <v>7.26</v>
      </c>
    </row>
    <row r="10" spans="1:11">
      <c r="A10" s="1157" t="s">
        <v>972</v>
      </c>
      <c r="B10" s="393" t="s">
        <v>958</v>
      </c>
      <c r="C10" s="166">
        <v>137649.20000000001</v>
      </c>
      <c r="D10" s="166">
        <v>23.29</v>
      </c>
      <c r="E10" s="166">
        <v>2201477.9087499999</v>
      </c>
      <c r="F10" s="166">
        <v>18.05</v>
      </c>
      <c r="G10" s="167">
        <v>15.99</v>
      </c>
    </row>
    <row r="11" spans="1:11">
      <c r="A11" s="1157" t="s">
        <v>972</v>
      </c>
      <c r="B11" s="393" t="s">
        <v>959</v>
      </c>
      <c r="C11" s="166">
        <v>65474.32</v>
      </c>
      <c r="D11" s="166">
        <v>11.08</v>
      </c>
      <c r="E11" s="166">
        <v>2272842.8512499998</v>
      </c>
      <c r="F11" s="166">
        <v>18.64</v>
      </c>
      <c r="G11" s="167">
        <v>34.71</v>
      </c>
    </row>
    <row r="12" spans="1:11">
      <c r="A12" s="1157" t="s">
        <v>972</v>
      </c>
      <c r="B12" s="393" t="s">
        <v>960</v>
      </c>
      <c r="C12" s="166">
        <v>29703.19</v>
      </c>
      <c r="D12" s="166">
        <v>5.03</v>
      </c>
      <c r="E12" s="166">
        <v>2029178.755625</v>
      </c>
      <c r="F12" s="166">
        <v>16.64</v>
      </c>
      <c r="G12" s="167">
        <v>68.319999999999993</v>
      </c>
    </row>
    <row r="13" spans="1:11">
      <c r="A13" s="1157" t="s">
        <v>972</v>
      </c>
      <c r="B13" s="393" t="s">
        <v>961</v>
      </c>
      <c r="C13" s="166">
        <v>12619.39</v>
      </c>
      <c r="D13" s="166">
        <v>2.14</v>
      </c>
      <c r="E13" s="166">
        <v>1738561.0649999999</v>
      </c>
      <c r="F13" s="166">
        <v>14.26</v>
      </c>
      <c r="G13" s="167">
        <v>137.77000000000001</v>
      </c>
    </row>
    <row r="14" spans="1:11">
      <c r="A14" s="1157" t="s">
        <v>972</v>
      </c>
      <c r="B14" s="393" t="s">
        <v>548</v>
      </c>
      <c r="C14" s="166">
        <v>7422.17</v>
      </c>
      <c r="D14" s="166">
        <v>1.26</v>
      </c>
      <c r="E14" s="166">
        <v>2716227.44</v>
      </c>
      <c r="F14" s="166">
        <v>22.27</v>
      </c>
      <c r="G14" s="167">
        <v>365.96</v>
      </c>
    </row>
    <row r="15" spans="1:11">
      <c r="A15" s="1157" t="s">
        <v>972</v>
      </c>
      <c r="B15" s="145" t="s">
        <v>549</v>
      </c>
      <c r="C15" s="166">
        <v>562032.02</v>
      </c>
      <c r="D15" s="166">
        <v>95.1</v>
      </c>
      <c r="E15" s="166">
        <v>12194886.411249999</v>
      </c>
      <c r="F15" s="166">
        <v>100</v>
      </c>
      <c r="G15" s="167">
        <v>21.7</v>
      </c>
    </row>
    <row r="16" spans="1:11" ht="30" customHeight="1">
      <c r="A16" s="1157" t="s">
        <v>972</v>
      </c>
      <c r="B16" s="385" t="s">
        <v>550</v>
      </c>
      <c r="C16" s="386">
        <v>2419.54</v>
      </c>
      <c r="D16" s="386">
        <v>0.41</v>
      </c>
      <c r="E16" s="386"/>
      <c r="F16" s="386"/>
      <c r="G16" s="167"/>
    </row>
    <row r="17" spans="1:7">
      <c r="A17" s="1157" t="s">
        <v>972</v>
      </c>
      <c r="B17" s="145" t="s">
        <v>551</v>
      </c>
      <c r="C17" s="386">
        <v>26537.33</v>
      </c>
      <c r="D17" s="386">
        <v>4.49</v>
      </c>
      <c r="E17" s="386"/>
      <c r="F17" s="386"/>
      <c r="G17" s="167"/>
    </row>
    <row r="18" spans="1:7">
      <c r="A18" s="1157" t="s">
        <v>972</v>
      </c>
      <c r="B18" s="510" t="s">
        <v>507</v>
      </c>
      <c r="C18" s="180">
        <v>590988.89</v>
      </c>
      <c r="D18" s="180">
        <v>100</v>
      </c>
      <c r="E18" s="180"/>
      <c r="F18" s="180"/>
      <c r="G18" s="205"/>
    </row>
    <row r="19" spans="1:7">
      <c r="A19" s="1149" t="s">
        <v>972</v>
      </c>
      <c r="B19" s="394" t="s">
        <v>956</v>
      </c>
      <c r="C19" s="181">
        <v>68731.839999999997</v>
      </c>
      <c r="D19" s="181">
        <v>44.05</v>
      </c>
      <c r="E19" s="181">
        <v>100476.84</v>
      </c>
      <c r="F19" s="181">
        <v>6.63</v>
      </c>
      <c r="G19" s="204">
        <v>1.46</v>
      </c>
    </row>
    <row r="20" spans="1:7">
      <c r="A20" s="1157" t="s">
        <v>972</v>
      </c>
      <c r="B20" s="392" t="s">
        <v>957</v>
      </c>
      <c r="C20" s="166">
        <v>25007.69</v>
      </c>
      <c r="D20" s="166">
        <v>16.03</v>
      </c>
      <c r="E20" s="166">
        <v>183092.96</v>
      </c>
      <c r="F20" s="166">
        <v>12.09</v>
      </c>
      <c r="G20" s="167">
        <v>7.32</v>
      </c>
    </row>
    <row r="21" spans="1:7">
      <c r="A21" s="1157" t="s">
        <v>972</v>
      </c>
      <c r="B21" s="393" t="s">
        <v>958</v>
      </c>
      <c r="C21" s="166">
        <v>34285.89</v>
      </c>
      <c r="D21" s="166">
        <v>21.98</v>
      </c>
      <c r="E21" s="166">
        <v>544361</v>
      </c>
      <c r="F21" s="166">
        <v>35.93</v>
      </c>
      <c r="G21" s="167">
        <v>15.88</v>
      </c>
    </row>
    <row r="22" spans="1:7">
      <c r="A22" s="1157" t="s">
        <v>972</v>
      </c>
      <c r="B22" s="393" t="s">
        <v>959</v>
      </c>
      <c r="C22" s="166">
        <v>11136.65</v>
      </c>
      <c r="D22" s="166">
        <v>7.14</v>
      </c>
      <c r="E22" s="166">
        <v>377880.43</v>
      </c>
      <c r="F22" s="166">
        <v>24.94</v>
      </c>
      <c r="G22" s="167">
        <v>33.93</v>
      </c>
    </row>
    <row r="23" spans="1:7">
      <c r="A23" s="1157" t="s">
        <v>972</v>
      </c>
      <c r="B23" s="393" t="s">
        <v>960</v>
      </c>
      <c r="C23" s="166">
        <v>3040.05</v>
      </c>
      <c r="D23" s="166">
        <v>1.95</v>
      </c>
      <c r="E23" s="166">
        <v>200436.49</v>
      </c>
      <c r="F23" s="166">
        <v>13.23</v>
      </c>
      <c r="G23" s="167">
        <v>65.930000000000007</v>
      </c>
    </row>
    <row r="24" spans="1:7">
      <c r="A24" s="1157" t="s">
        <v>972</v>
      </c>
      <c r="B24" s="393" t="s">
        <v>961</v>
      </c>
      <c r="C24" s="166">
        <v>732.84</v>
      </c>
      <c r="D24" s="166">
        <v>0.47</v>
      </c>
      <c r="E24" s="166">
        <v>96010.93</v>
      </c>
      <c r="F24" s="166">
        <v>6.34</v>
      </c>
      <c r="G24" s="167">
        <v>131.01</v>
      </c>
    </row>
    <row r="25" spans="1:7">
      <c r="A25" s="1157" t="s">
        <v>972</v>
      </c>
      <c r="B25" s="393" t="s">
        <v>548</v>
      </c>
      <c r="C25" s="166">
        <v>54.35</v>
      </c>
      <c r="D25" s="166">
        <v>0.03</v>
      </c>
      <c r="E25" s="166">
        <v>12756.05</v>
      </c>
      <c r="F25" s="166">
        <v>0.84</v>
      </c>
      <c r="G25" s="167">
        <v>234.7</v>
      </c>
    </row>
    <row r="26" spans="1:7">
      <c r="A26" s="1157" t="s">
        <v>972</v>
      </c>
      <c r="B26" s="145" t="s">
        <v>549</v>
      </c>
      <c r="C26" s="166">
        <v>142989.31</v>
      </c>
      <c r="D26" s="166">
        <v>91.65</v>
      </c>
      <c r="E26" s="166">
        <v>1515014.7</v>
      </c>
      <c r="F26" s="166">
        <v>100</v>
      </c>
      <c r="G26" s="167">
        <v>10.6</v>
      </c>
    </row>
    <row r="27" spans="1:7" ht="26.25" customHeight="1">
      <c r="A27" s="1157" t="s">
        <v>972</v>
      </c>
      <c r="B27" s="385" t="s">
        <v>550</v>
      </c>
      <c r="C27" s="386">
        <v>435.81</v>
      </c>
      <c r="D27" s="386">
        <v>0.28000000000000003</v>
      </c>
      <c r="E27" s="386"/>
      <c r="F27" s="386"/>
      <c r="G27" s="167"/>
    </row>
    <row r="28" spans="1:7">
      <c r="A28" s="1157" t="s">
        <v>972</v>
      </c>
      <c r="B28" s="385" t="s">
        <v>551</v>
      </c>
      <c r="C28" s="386">
        <v>12585.88</v>
      </c>
      <c r="D28" s="386">
        <v>8.07</v>
      </c>
      <c r="E28" s="386"/>
      <c r="F28" s="386"/>
      <c r="G28" s="167"/>
    </row>
    <row r="29" spans="1:7">
      <c r="A29" s="1157" t="s">
        <v>972</v>
      </c>
      <c r="B29" s="510" t="s">
        <v>507</v>
      </c>
      <c r="C29" s="180">
        <v>156011</v>
      </c>
      <c r="D29" s="180">
        <v>100</v>
      </c>
      <c r="E29" s="180"/>
      <c r="F29" s="180"/>
      <c r="G29" s="205"/>
    </row>
    <row r="30" spans="1:7">
      <c r="A30" s="1157" t="s">
        <v>973</v>
      </c>
      <c r="B30" s="394" t="s">
        <v>956</v>
      </c>
      <c r="C30" s="181">
        <v>431209.9</v>
      </c>
      <c r="D30" s="181">
        <v>34.1</v>
      </c>
      <c r="E30" s="181">
        <v>1019216.92</v>
      </c>
      <c r="F30" s="181">
        <v>3.48</v>
      </c>
      <c r="G30" s="204">
        <v>2.36</v>
      </c>
    </row>
    <row r="31" spans="1:7">
      <c r="A31" s="1157" t="s">
        <v>973</v>
      </c>
      <c r="B31" s="392" t="s">
        <v>957</v>
      </c>
      <c r="C31" s="166">
        <v>240207.75</v>
      </c>
      <c r="D31" s="166">
        <v>18.989999999999998</v>
      </c>
      <c r="E31" s="166">
        <v>1747056.38</v>
      </c>
      <c r="F31" s="166">
        <v>5.96</v>
      </c>
      <c r="G31" s="167">
        <v>7.27</v>
      </c>
    </row>
    <row r="32" spans="1:7">
      <c r="A32" s="1157" t="s">
        <v>973</v>
      </c>
      <c r="B32" s="393" t="s">
        <v>958</v>
      </c>
      <c r="C32" s="166">
        <v>298024.25</v>
      </c>
      <c r="D32" s="166">
        <v>23.57</v>
      </c>
      <c r="E32" s="166">
        <v>4730046.01</v>
      </c>
      <c r="F32" s="166">
        <v>16.13</v>
      </c>
      <c r="G32" s="167">
        <v>15.87</v>
      </c>
    </row>
    <row r="33" spans="1:7">
      <c r="A33" s="1157" t="s">
        <v>973</v>
      </c>
      <c r="B33" s="393" t="s">
        <v>959</v>
      </c>
      <c r="C33" s="166">
        <v>128492.48</v>
      </c>
      <c r="D33" s="166">
        <v>10.16</v>
      </c>
      <c r="E33" s="166">
        <v>4476331.24</v>
      </c>
      <c r="F33" s="166">
        <v>15.27</v>
      </c>
      <c r="G33" s="167">
        <v>34.840000000000003</v>
      </c>
    </row>
    <row r="34" spans="1:7">
      <c r="A34" s="1157" t="s">
        <v>973</v>
      </c>
      <c r="B34" s="393" t="s">
        <v>960</v>
      </c>
      <c r="C34" s="166">
        <v>72923.399999999994</v>
      </c>
      <c r="D34" s="166">
        <v>5.77</v>
      </c>
      <c r="E34" s="166">
        <v>5091084.83</v>
      </c>
      <c r="F34" s="166">
        <v>17.36</v>
      </c>
      <c r="G34" s="167">
        <v>69.81</v>
      </c>
    </row>
    <row r="35" spans="1:7">
      <c r="A35" s="1157" t="s">
        <v>973</v>
      </c>
      <c r="B35" s="393" t="s">
        <v>961</v>
      </c>
      <c r="C35" s="166">
        <v>40277.22</v>
      </c>
      <c r="D35" s="166">
        <v>3.18</v>
      </c>
      <c r="E35" s="166">
        <v>5584196.5300000003</v>
      </c>
      <c r="F35" s="166">
        <v>19.05</v>
      </c>
      <c r="G35" s="167">
        <v>138.63999999999999</v>
      </c>
    </row>
    <row r="36" spans="1:7">
      <c r="A36" s="1157" t="s">
        <v>973</v>
      </c>
      <c r="B36" s="393" t="s">
        <v>548</v>
      </c>
      <c r="C36" s="166">
        <v>21042.880000000001</v>
      </c>
      <c r="D36" s="166">
        <v>1.66</v>
      </c>
      <c r="E36" s="166">
        <v>6668971.3700000001</v>
      </c>
      <c r="F36" s="166">
        <v>22.75</v>
      </c>
      <c r="G36" s="167">
        <v>316.92</v>
      </c>
    </row>
    <row r="37" spans="1:7">
      <c r="A37" s="1157" t="s">
        <v>973</v>
      </c>
      <c r="B37" s="145" t="s">
        <v>549</v>
      </c>
      <c r="C37" s="166">
        <v>1232177.8799999999</v>
      </c>
      <c r="D37" s="166">
        <v>97.43</v>
      </c>
      <c r="E37" s="166">
        <v>29316903.280000005</v>
      </c>
      <c r="F37" s="166">
        <v>100</v>
      </c>
      <c r="G37" s="167">
        <v>23.79</v>
      </c>
    </row>
    <row r="38" spans="1:7" ht="29.25" customHeight="1">
      <c r="A38" s="1157" t="s">
        <v>973</v>
      </c>
      <c r="B38" s="385" t="s">
        <v>550</v>
      </c>
      <c r="C38" s="386">
        <v>7348.83</v>
      </c>
      <c r="D38" s="386">
        <v>0.57999999999999996</v>
      </c>
      <c r="E38" s="386"/>
      <c r="F38" s="386"/>
      <c r="G38" s="167"/>
    </row>
    <row r="39" spans="1:7">
      <c r="A39" s="1157" t="s">
        <v>973</v>
      </c>
      <c r="B39" s="385" t="s">
        <v>551</v>
      </c>
      <c r="C39" s="386">
        <v>25168.94</v>
      </c>
      <c r="D39" s="386">
        <v>1.99</v>
      </c>
      <c r="E39" s="386"/>
      <c r="F39" s="386"/>
      <c r="G39" s="167"/>
    </row>
    <row r="40" spans="1:7">
      <c r="A40" s="1157" t="s">
        <v>973</v>
      </c>
      <c r="B40" s="510" t="s">
        <v>507</v>
      </c>
      <c r="C40" s="180">
        <v>1264695.6499999999</v>
      </c>
      <c r="D40" s="180">
        <v>100</v>
      </c>
      <c r="E40" s="180"/>
      <c r="F40" s="180"/>
      <c r="G40" s="205"/>
    </row>
    <row r="41" spans="1:7">
      <c r="A41" s="1157" t="s">
        <v>974</v>
      </c>
      <c r="B41" s="394" t="s">
        <v>956</v>
      </c>
      <c r="C41" s="181">
        <v>699343.15</v>
      </c>
      <c r="D41" s="384">
        <v>69.040000000000006</v>
      </c>
      <c r="E41" s="181">
        <v>1118719.96</v>
      </c>
      <c r="F41" s="181">
        <v>17.350000000000001</v>
      </c>
      <c r="G41" s="204">
        <v>1.6</v>
      </c>
    </row>
    <row r="42" spans="1:7">
      <c r="A42" s="1157" t="s">
        <v>974</v>
      </c>
      <c r="B42" s="392" t="s">
        <v>957</v>
      </c>
      <c r="C42" s="166">
        <v>112238.82</v>
      </c>
      <c r="D42" s="166">
        <v>11.08</v>
      </c>
      <c r="E42" s="166">
        <v>781273.04</v>
      </c>
      <c r="F42" s="166">
        <v>12.11</v>
      </c>
      <c r="G42" s="167">
        <v>6.96</v>
      </c>
    </row>
    <row r="43" spans="1:7">
      <c r="A43" s="1157" t="s">
        <v>974</v>
      </c>
      <c r="B43" s="393" t="s">
        <v>958</v>
      </c>
      <c r="C43" s="166">
        <v>69963.66</v>
      </c>
      <c r="D43" s="166">
        <v>6.91</v>
      </c>
      <c r="E43" s="166">
        <v>1083479.1000000001</v>
      </c>
      <c r="F43" s="166">
        <v>16.8</v>
      </c>
      <c r="G43" s="167">
        <v>15.49</v>
      </c>
    </row>
    <row r="44" spans="1:7">
      <c r="A44" s="1157" t="s">
        <v>974</v>
      </c>
      <c r="B44" s="393" t="s">
        <v>959</v>
      </c>
      <c r="C44" s="166">
        <v>31253.39</v>
      </c>
      <c r="D44" s="166">
        <v>3.09</v>
      </c>
      <c r="E44" s="166">
        <v>1100942.25</v>
      </c>
      <c r="F44" s="166">
        <v>17.07</v>
      </c>
      <c r="G44" s="167">
        <v>35.229999999999997</v>
      </c>
    </row>
    <row r="45" spans="1:7">
      <c r="A45" s="1157" t="s">
        <v>974</v>
      </c>
      <c r="B45" s="393" t="s">
        <v>960</v>
      </c>
      <c r="C45" s="166">
        <v>16561.740000000002</v>
      </c>
      <c r="D45" s="166">
        <v>1.64</v>
      </c>
      <c r="E45" s="166">
        <v>1131940.8700000001</v>
      </c>
      <c r="F45" s="166">
        <v>17.55</v>
      </c>
      <c r="G45" s="167">
        <v>68.349999999999994</v>
      </c>
    </row>
    <row r="46" spans="1:7">
      <c r="A46" s="1157" t="s">
        <v>974</v>
      </c>
      <c r="B46" s="393" t="s">
        <v>961</v>
      </c>
      <c r="C46" s="166">
        <v>5303.69</v>
      </c>
      <c r="D46" s="166">
        <v>0.52</v>
      </c>
      <c r="E46" s="166">
        <v>709395.75</v>
      </c>
      <c r="F46" s="166">
        <v>11</v>
      </c>
      <c r="G46" s="167">
        <v>133.76</v>
      </c>
    </row>
    <row r="47" spans="1:7">
      <c r="A47" s="1157" t="s">
        <v>974</v>
      </c>
      <c r="B47" s="393" t="s">
        <v>548</v>
      </c>
      <c r="C47" s="166">
        <v>1644.74</v>
      </c>
      <c r="D47" s="166">
        <v>0.16</v>
      </c>
      <c r="E47" s="166">
        <v>523713.62</v>
      </c>
      <c r="F47" s="166">
        <v>8.1199999999999992</v>
      </c>
      <c r="G47" s="167">
        <v>318.42</v>
      </c>
    </row>
    <row r="48" spans="1:7">
      <c r="A48" s="1157" t="s">
        <v>974</v>
      </c>
      <c r="B48" s="145" t="s">
        <v>549</v>
      </c>
      <c r="C48" s="166">
        <v>936309.19</v>
      </c>
      <c r="D48" s="166">
        <v>92.44</v>
      </c>
      <c r="E48" s="166">
        <v>6449464.5900000008</v>
      </c>
      <c r="F48" s="166">
        <v>100</v>
      </c>
      <c r="G48" s="167">
        <v>6.89</v>
      </c>
    </row>
    <row r="49" spans="1:7" ht="29.25" customHeight="1">
      <c r="A49" s="1157" t="s">
        <v>974</v>
      </c>
      <c r="B49" s="385" t="s">
        <v>550</v>
      </c>
      <c r="C49" s="386">
        <v>51524.58</v>
      </c>
      <c r="D49" s="386">
        <v>5.09</v>
      </c>
      <c r="E49" s="386"/>
      <c r="F49" s="386"/>
      <c r="G49" s="167"/>
    </row>
    <row r="50" spans="1:7">
      <c r="A50" s="1157" t="s">
        <v>974</v>
      </c>
      <c r="B50" s="145" t="s">
        <v>551</v>
      </c>
      <c r="C50" s="386">
        <v>24967.439999999999</v>
      </c>
      <c r="D50" s="386">
        <v>2.4700000000000002</v>
      </c>
      <c r="E50" s="386"/>
      <c r="F50" s="386"/>
      <c r="G50" s="167"/>
    </row>
    <row r="51" spans="1:7">
      <c r="A51" s="1157" t="s">
        <v>974</v>
      </c>
      <c r="B51" s="510" t="s">
        <v>507</v>
      </c>
      <c r="C51" s="180">
        <v>1012801.21</v>
      </c>
      <c r="D51" s="180">
        <v>100</v>
      </c>
      <c r="E51" s="180"/>
      <c r="F51" s="180"/>
      <c r="G51" s="205"/>
    </row>
    <row r="52" spans="1:7">
      <c r="A52" s="1157" t="s">
        <v>975</v>
      </c>
      <c r="B52" s="394" t="s">
        <v>956</v>
      </c>
      <c r="C52" s="181">
        <v>288215.14</v>
      </c>
      <c r="D52" s="384">
        <v>57.74</v>
      </c>
      <c r="E52" s="181">
        <v>462119.50624999998</v>
      </c>
      <c r="F52" s="181">
        <v>9.1300000000000008</v>
      </c>
      <c r="G52" s="204">
        <v>1.6</v>
      </c>
    </row>
    <row r="53" spans="1:7">
      <c r="A53" s="1157" t="s">
        <v>975</v>
      </c>
      <c r="B53" s="392" t="s">
        <v>957</v>
      </c>
      <c r="C53" s="166">
        <v>74668.210000000006</v>
      </c>
      <c r="D53" s="166">
        <v>14.96</v>
      </c>
      <c r="E53" s="166">
        <v>527993.80562499992</v>
      </c>
      <c r="F53" s="166">
        <v>10.44</v>
      </c>
      <c r="G53" s="167">
        <v>7.07</v>
      </c>
    </row>
    <row r="54" spans="1:7">
      <c r="A54" s="1157" t="s">
        <v>975</v>
      </c>
      <c r="B54" s="393" t="s">
        <v>958</v>
      </c>
      <c r="C54" s="166">
        <v>64836.36</v>
      </c>
      <c r="D54" s="166">
        <v>12.99</v>
      </c>
      <c r="E54" s="166">
        <v>1015424.76125</v>
      </c>
      <c r="F54" s="166">
        <v>20.07</v>
      </c>
      <c r="G54" s="167">
        <v>15.66</v>
      </c>
    </row>
    <row r="55" spans="1:7">
      <c r="A55" s="1157" t="s">
        <v>975</v>
      </c>
      <c r="B55" s="393" t="s">
        <v>959</v>
      </c>
      <c r="C55" s="166">
        <v>26621.05</v>
      </c>
      <c r="D55" s="166">
        <v>5.33</v>
      </c>
      <c r="E55" s="166">
        <v>925350.49812500016</v>
      </c>
      <c r="F55" s="166">
        <v>18.29</v>
      </c>
      <c r="G55" s="167">
        <v>34.76</v>
      </c>
    </row>
    <row r="56" spans="1:7">
      <c r="A56" s="1157" t="s">
        <v>975</v>
      </c>
      <c r="B56" s="393" t="s">
        <v>960</v>
      </c>
      <c r="C56" s="166">
        <v>12906.92</v>
      </c>
      <c r="D56" s="166">
        <v>2.59</v>
      </c>
      <c r="E56" s="166">
        <v>885165.6137499999</v>
      </c>
      <c r="F56" s="166">
        <v>17.5</v>
      </c>
      <c r="G56" s="167">
        <v>68.58</v>
      </c>
    </row>
    <row r="57" spans="1:7">
      <c r="A57" s="1157" t="s">
        <v>975</v>
      </c>
      <c r="B57" s="393" t="s">
        <v>961</v>
      </c>
      <c r="C57" s="166">
        <v>4622.3900000000003</v>
      </c>
      <c r="D57" s="166">
        <v>0.93</v>
      </c>
      <c r="E57" s="166">
        <v>622822.43062500004</v>
      </c>
      <c r="F57" s="166">
        <v>12.31</v>
      </c>
      <c r="G57" s="167">
        <v>134.74</v>
      </c>
    </row>
    <row r="58" spans="1:7">
      <c r="A58" s="1157" t="s">
        <v>975</v>
      </c>
      <c r="B58" s="393" t="s">
        <v>548</v>
      </c>
      <c r="C58" s="166">
        <v>1770.99</v>
      </c>
      <c r="D58" s="166">
        <v>0.35</v>
      </c>
      <c r="E58" s="166">
        <v>620153.57187500002</v>
      </c>
      <c r="F58" s="166">
        <v>12.26</v>
      </c>
      <c r="G58" s="167">
        <v>350.17</v>
      </c>
    </row>
    <row r="59" spans="1:7">
      <c r="A59" s="1157" t="s">
        <v>975</v>
      </c>
      <c r="B59" s="145" t="s">
        <v>549</v>
      </c>
      <c r="C59" s="166">
        <v>473641.06</v>
      </c>
      <c r="D59" s="166">
        <v>94.89</v>
      </c>
      <c r="E59" s="166">
        <v>5059030.1875</v>
      </c>
      <c r="F59" s="166">
        <v>100</v>
      </c>
      <c r="G59" s="167">
        <v>10.68</v>
      </c>
    </row>
    <row r="60" spans="1:7" ht="29.25" customHeight="1">
      <c r="A60" s="1157" t="s">
        <v>975</v>
      </c>
      <c r="B60" s="385" t="s">
        <v>550</v>
      </c>
      <c r="C60" s="386">
        <v>3996.43</v>
      </c>
      <c r="D60" s="386">
        <v>0.8</v>
      </c>
      <c r="E60" s="386"/>
      <c r="F60" s="386"/>
      <c r="G60" s="167"/>
    </row>
    <row r="61" spans="1:7">
      <c r="A61" s="1157" t="s">
        <v>975</v>
      </c>
      <c r="B61" s="145" t="s">
        <v>551</v>
      </c>
      <c r="C61" s="386">
        <v>21528.62</v>
      </c>
      <c r="D61" s="386">
        <v>4.3099999999999996</v>
      </c>
      <c r="E61" s="386"/>
      <c r="F61" s="386"/>
      <c r="G61" s="167"/>
    </row>
    <row r="62" spans="1:7">
      <c r="A62" s="1157" t="s">
        <v>975</v>
      </c>
      <c r="B62" s="510" t="s">
        <v>507</v>
      </c>
      <c r="C62" s="180">
        <v>499166.11</v>
      </c>
      <c r="D62" s="180">
        <v>100</v>
      </c>
      <c r="E62" s="180"/>
      <c r="F62" s="180"/>
      <c r="G62" s="205"/>
    </row>
    <row r="63" spans="1:7">
      <c r="A63" s="1157" t="s">
        <v>976</v>
      </c>
      <c r="B63" s="394" t="s">
        <v>956</v>
      </c>
      <c r="C63" s="181">
        <v>352962.9</v>
      </c>
      <c r="D63" s="384">
        <v>26.16</v>
      </c>
      <c r="E63" s="181">
        <v>923520.8</v>
      </c>
      <c r="F63" s="181">
        <v>2.17</v>
      </c>
      <c r="G63" s="204">
        <v>2.62</v>
      </c>
    </row>
    <row r="64" spans="1:7">
      <c r="A64" s="1157" t="s">
        <v>976</v>
      </c>
      <c r="B64" s="392" t="s">
        <v>957</v>
      </c>
      <c r="C64" s="166">
        <v>234308.71</v>
      </c>
      <c r="D64" s="166">
        <v>17.36</v>
      </c>
      <c r="E64" s="166">
        <v>1689786.56</v>
      </c>
      <c r="F64" s="166">
        <v>3.98</v>
      </c>
      <c r="G64" s="167">
        <v>7.21</v>
      </c>
    </row>
    <row r="65" spans="1:7">
      <c r="A65" s="1157" t="s">
        <v>976</v>
      </c>
      <c r="B65" s="393" t="s">
        <v>958</v>
      </c>
      <c r="C65" s="166">
        <v>289600.7</v>
      </c>
      <c r="D65" s="166">
        <v>21.46</v>
      </c>
      <c r="E65" s="166">
        <v>4708305.67</v>
      </c>
      <c r="F65" s="166">
        <v>11.08</v>
      </c>
      <c r="G65" s="167">
        <v>16.260000000000002</v>
      </c>
    </row>
    <row r="66" spans="1:7">
      <c r="A66" s="1157" t="s">
        <v>976</v>
      </c>
      <c r="B66" s="393" t="s">
        <v>959</v>
      </c>
      <c r="C66" s="166">
        <v>189977.24</v>
      </c>
      <c r="D66" s="166">
        <v>14.08</v>
      </c>
      <c r="E66" s="166">
        <v>6772542.21</v>
      </c>
      <c r="F66" s="166">
        <v>15.93</v>
      </c>
      <c r="G66" s="167">
        <v>35.65</v>
      </c>
    </row>
    <row r="67" spans="1:7">
      <c r="A67" s="1157" t="s">
        <v>976</v>
      </c>
      <c r="B67" s="393" t="s">
        <v>960</v>
      </c>
      <c r="C67" s="166">
        <v>148643.81</v>
      </c>
      <c r="D67" s="166">
        <v>11.01</v>
      </c>
      <c r="E67" s="166">
        <v>10491953.640000001</v>
      </c>
      <c r="F67" s="166">
        <v>24.69</v>
      </c>
      <c r="G67" s="167">
        <v>70.58</v>
      </c>
    </row>
    <row r="68" spans="1:7">
      <c r="A68" s="1157" t="s">
        <v>976</v>
      </c>
      <c r="B68" s="393" t="s">
        <v>961</v>
      </c>
      <c r="C68" s="166">
        <v>79693.399999999994</v>
      </c>
      <c r="D68" s="166">
        <v>5.9</v>
      </c>
      <c r="E68" s="166">
        <v>10853504.34</v>
      </c>
      <c r="F68" s="166">
        <v>25.53</v>
      </c>
      <c r="G68" s="167">
        <v>136.19</v>
      </c>
    </row>
    <row r="69" spans="1:7">
      <c r="A69" s="1157" t="s">
        <v>976</v>
      </c>
      <c r="B69" s="393" t="s">
        <v>548</v>
      </c>
      <c r="C69" s="166">
        <v>24375.89</v>
      </c>
      <c r="D69" s="166">
        <v>1.81</v>
      </c>
      <c r="E69" s="166">
        <v>7062489.0499999998</v>
      </c>
      <c r="F69" s="166">
        <v>16.62</v>
      </c>
      <c r="G69" s="167">
        <v>289.73</v>
      </c>
    </row>
    <row r="70" spans="1:7">
      <c r="A70" s="1157" t="s">
        <v>976</v>
      </c>
      <c r="B70" s="145" t="s">
        <v>549</v>
      </c>
      <c r="C70" s="166">
        <v>1319562.6499999999</v>
      </c>
      <c r="D70" s="166">
        <v>97.78</v>
      </c>
      <c r="E70" s="166">
        <v>42502102.269999996</v>
      </c>
      <c r="F70" s="166">
        <v>100</v>
      </c>
      <c r="G70" s="167">
        <v>32.21</v>
      </c>
    </row>
    <row r="71" spans="1:7" ht="29.25" customHeight="1">
      <c r="A71" s="1157" t="s">
        <v>976</v>
      </c>
      <c r="B71" s="385" t="s">
        <v>550</v>
      </c>
      <c r="C71" s="166">
        <v>12592.33</v>
      </c>
      <c r="D71" s="166">
        <v>0.93</v>
      </c>
      <c r="E71" s="166"/>
      <c r="F71" s="166"/>
      <c r="G71" s="167"/>
    </row>
    <row r="72" spans="1:7">
      <c r="A72" s="1157" t="s">
        <v>976</v>
      </c>
      <c r="B72" s="145" t="s">
        <v>551</v>
      </c>
      <c r="C72" s="386">
        <v>17454.150000000001</v>
      </c>
      <c r="D72" s="386">
        <v>1.29</v>
      </c>
      <c r="E72" s="386"/>
      <c r="F72" s="386"/>
      <c r="G72" s="167"/>
    </row>
    <row r="73" spans="1:7">
      <c r="A73" s="1157" t="s">
        <v>976</v>
      </c>
      <c r="B73" s="510" t="s">
        <v>507</v>
      </c>
      <c r="C73" s="386">
        <v>1349609.13</v>
      </c>
      <c r="D73" s="386">
        <v>100</v>
      </c>
      <c r="E73" s="386"/>
      <c r="F73" s="386"/>
      <c r="G73" s="167"/>
    </row>
    <row r="74" spans="1:7" ht="15" customHeight="1">
      <c r="A74" s="1157" t="s">
        <v>977</v>
      </c>
      <c r="B74" s="394" t="s">
        <v>956</v>
      </c>
      <c r="C74" s="181">
        <v>18054.36</v>
      </c>
      <c r="D74" s="384">
        <v>48.83</v>
      </c>
      <c r="E74" s="181">
        <v>19910.3</v>
      </c>
      <c r="F74" s="181">
        <v>7.38</v>
      </c>
      <c r="G74" s="204">
        <v>1.1000000000000001</v>
      </c>
    </row>
    <row r="75" spans="1:7">
      <c r="A75" s="1157" t="s">
        <v>977</v>
      </c>
      <c r="B75" s="392" t="s">
        <v>957</v>
      </c>
      <c r="C75" s="166">
        <v>8452</v>
      </c>
      <c r="D75" s="166">
        <v>22.86</v>
      </c>
      <c r="E75" s="166">
        <v>62771.06</v>
      </c>
      <c r="F75" s="166">
        <v>23.27</v>
      </c>
      <c r="G75" s="167">
        <v>7.43</v>
      </c>
    </row>
    <row r="76" spans="1:7">
      <c r="A76" s="1157" t="s">
        <v>977</v>
      </c>
      <c r="B76" s="393" t="s">
        <v>958</v>
      </c>
      <c r="C76" s="166">
        <v>8745.24</v>
      </c>
      <c r="D76" s="166">
        <v>23.65</v>
      </c>
      <c r="E76" s="166">
        <v>126945.77</v>
      </c>
      <c r="F76" s="166">
        <v>47.07</v>
      </c>
      <c r="G76" s="167">
        <v>14.52</v>
      </c>
    </row>
    <row r="77" spans="1:7">
      <c r="A77" s="1157" t="s">
        <v>977</v>
      </c>
      <c r="B77" s="393" t="s">
        <v>959</v>
      </c>
      <c r="C77" s="166">
        <v>736.54</v>
      </c>
      <c r="D77" s="166">
        <v>1.99</v>
      </c>
      <c r="E77" s="166">
        <v>26268.07</v>
      </c>
      <c r="F77" s="166">
        <v>9.74</v>
      </c>
      <c r="G77" s="167">
        <v>35.659999999999997</v>
      </c>
    </row>
    <row r="78" spans="1:7">
      <c r="A78" s="1157" t="s">
        <v>977</v>
      </c>
      <c r="B78" s="393" t="s">
        <v>960</v>
      </c>
      <c r="C78" s="166">
        <v>464.54</v>
      </c>
      <c r="D78" s="166">
        <v>1.26</v>
      </c>
      <c r="E78" s="166">
        <v>30865.5</v>
      </c>
      <c r="F78" s="166">
        <v>11.44</v>
      </c>
      <c r="G78" s="167">
        <v>66.44</v>
      </c>
    </row>
    <row r="79" spans="1:7">
      <c r="A79" s="1157" t="s">
        <v>977</v>
      </c>
      <c r="B79" s="393" t="s">
        <v>961</v>
      </c>
      <c r="C79" s="166">
        <v>26.61</v>
      </c>
      <c r="D79" s="166">
        <v>7.0000000000000007E-2</v>
      </c>
      <c r="E79" s="166">
        <v>2969.99</v>
      </c>
      <c r="F79" s="166">
        <v>1.1000000000000001</v>
      </c>
      <c r="G79" s="167">
        <v>111.61</v>
      </c>
    </row>
    <row r="80" spans="1:7">
      <c r="A80" s="1157" t="s">
        <v>977</v>
      </c>
      <c r="B80" s="393" t="s">
        <v>548</v>
      </c>
      <c r="C80" s="166"/>
      <c r="D80" s="166"/>
      <c r="E80" s="166"/>
      <c r="F80" s="166"/>
      <c r="G80" s="167"/>
    </row>
    <row r="81" spans="1:7">
      <c r="A81" s="1157" t="s">
        <v>977</v>
      </c>
      <c r="B81" s="145" t="s">
        <v>549</v>
      </c>
      <c r="C81" s="166">
        <v>36479.29</v>
      </c>
      <c r="D81" s="166">
        <v>98.66</v>
      </c>
      <c r="E81" s="166">
        <v>269730.69</v>
      </c>
      <c r="F81" s="166">
        <v>100</v>
      </c>
      <c r="G81" s="167">
        <v>7.39</v>
      </c>
    </row>
    <row r="82" spans="1:7" ht="29.25" customHeight="1">
      <c r="A82" s="1157" t="s">
        <v>977</v>
      </c>
      <c r="B82" s="385" t="s">
        <v>550</v>
      </c>
      <c r="C82" s="386">
        <v>48.98</v>
      </c>
      <c r="D82" s="386">
        <v>0.13</v>
      </c>
      <c r="E82" s="386"/>
      <c r="F82" s="386"/>
      <c r="G82" s="167"/>
    </row>
    <row r="83" spans="1:7">
      <c r="A83" s="1157" t="s">
        <v>977</v>
      </c>
      <c r="B83" s="145" t="s">
        <v>551</v>
      </c>
      <c r="C83" s="386">
        <v>447.73</v>
      </c>
      <c r="D83" s="386">
        <v>1.21</v>
      </c>
      <c r="E83" s="386"/>
      <c r="F83" s="386"/>
      <c r="G83" s="167"/>
    </row>
    <row r="84" spans="1:7">
      <c r="A84" s="1157" t="s">
        <v>977</v>
      </c>
      <c r="B84" s="510" t="s">
        <v>507</v>
      </c>
      <c r="C84" s="180">
        <v>36976</v>
      </c>
      <c r="D84" s="180">
        <v>100</v>
      </c>
      <c r="E84" s="180"/>
      <c r="F84" s="180"/>
      <c r="G84" s="205"/>
    </row>
  </sheetData>
  <mergeCells count="13">
    <mergeCell ref="A74:A84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K84"/>
  <sheetViews>
    <sheetView view="pageBreakPreview" zoomScale="75" zoomScaleNormal="100" zoomScaleSheetLayoutView="75" workbookViewId="0">
      <selection activeCell="E26" sqref="E26"/>
    </sheetView>
  </sheetViews>
  <sheetFormatPr baseColWidth="10" defaultRowHeight="12.75"/>
  <cols>
    <col min="1" max="1" width="20" style="551" customWidth="1"/>
    <col min="2" max="2" width="29.28515625" style="551" customWidth="1"/>
    <col min="3" max="3" width="19" style="551" customWidth="1"/>
    <col min="4" max="4" width="16.7109375" style="551" customWidth="1"/>
    <col min="5" max="5" width="14.7109375" style="551" bestFit="1" customWidth="1"/>
    <col min="6" max="6" width="21.28515625" style="551" customWidth="1"/>
    <col min="7" max="7" width="15.28515625" style="551" customWidth="1"/>
    <col min="8" max="16384" width="11.42578125" style="551"/>
  </cols>
  <sheetData>
    <row r="1" spans="1:11" ht="18">
      <c r="A1" s="1150" t="s">
        <v>540</v>
      </c>
      <c r="B1" s="1150"/>
      <c r="C1" s="1150"/>
      <c r="D1" s="1150"/>
      <c r="E1" s="1150"/>
      <c r="F1" s="1150"/>
      <c r="G1" s="1150"/>
    </row>
    <row r="3" spans="1:11" s="561" customFormat="1" ht="15">
      <c r="A3" s="1151" t="s">
        <v>1160</v>
      </c>
      <c r="B3" s="1151"/>
      <c r="C3" s="1151"/>
      <c r="D3" s="1151"/>
      <c r="E3" s="1151"/>
      <c r="F3" s="1151"/>
      <c r="G3" s="1151"/>
      <c r="H3" s="560"/>
      <c r="I3" s="560"/>
      <c r="J3" s="560"/>
      <c r="K3" s="560"/>
    </row>
    <row r="4" spans="1:11" ht="15">
      <c r="A4" s="1129" t="s">
        <v>703</v>
      </c>
      <c r="B4" s="1129"/>
      <c r="C4" s="1129"/>
      <c r="D4" s="1129"/>
      <c r="E4" s="1129"/>
      <c r="F4" s="1129"/>
      <c r="G4" s="1129"/>
      <c r="H4" s="104"/>
      <c r="I4" s="104"/>
      <c r="J4" s="104"/>
      <c r="K4" s="104"/>
    </row>
    <row r="5" spans="1:11" ht="13.5" thickBot="1"/>
    <row r="6" spans="1:11" ht="38.25" customHeight="1">
      <c r="A6" s="1152" t="s">
        <v>249</v>
      </c>
      <c r="B6" s="553" t="s">
        <v>541</v>
      </c>
      <c r="C6" s="1154" t="s">
        <v>542</v>
      </c>
      <c r="D6" s="1155"/>
      <c r="E6" s="1154" t="s">
        <v>543</v>
      </c>
      <c r="F6" s="1155"/>
      <c r="G6" s="554" t="s">
        <v>544</v>
      </c>
    </row>
    <row r="7" spans="1:11" ht="39.75" customHeight="1" thickBot="1">
      <c r="A7" s="1153"/>
      <c r="B7" s="556" t="s">
        <v>955</v>
      </c>
      <c r="C7" s="206" t="s">
        <v>1005</v>
      </c>
      <c r="D7" s="206" t="s">
        <v>940</v>
      </c>
      <c r="E7" s="206" t="s">
        <v>546</v>
      </c>
      <c r="F7" s="206" t="s">
        <v>940</v>
      </c>
      <c r="G7" s="390" t="s">
        <v>545</v>
      </c>
    </row>
    <row r="8" spans="1:11">
      <c r="A8" s="1161" t="s">
        <v>535</v>
      </c>
      <c r="B8" s="391" t="s">
        <v>956</v>
      </c>
      <c r="C8" s="164">
        <v>15789.27</v>
      </c>
      <c r="D8" s="203">
        <v>22.29</v>
      </c>
      <c r="E8" s="164">
        <v>30603.89</v>
      </c>
      <c r="F8" s="164">
        <v>2.31</v>
      </c>
      <c r="G8" s="165">
        <v>1.94</v>
      </c>
    </row>
    <row r="9" spans="1:11">
      <c r="A9" s="1162"/>
      <c r="B9" s="392" t="s">
        <v>957</v>
      </c>
      <c r="C9" s="166">
        <v>12782.26</v>
      </c>
      <c r="D9" s="166">
        <v>18.05</v>
      </c>
      <c r="E9" s="166">
        <v>95979.64</v>
      </c>
      <c r="F9" s="166">
        <v>7.26</v>
      </c>
      <c r="G9" s="167">
        <v>7.51</v>
      </c>
    </row>
    <row r="10" spans="1:11">
      <c r="A10" s="1162"/>
      <c r="B10" s="393" t="s">
        <v>958</v>
      </c>
      <c r="C10" s="166">
        <v>25545.360000000001</v>
      </c>
      <c r="D10" s="166">
        <v>36.06</v>
      </c>
      <c r="E10" s="166">
        <v>420974.38</v>
      </c>
      <c r="F10" s="166">
        <v>31.83</v>
      </c>
      <c r="G10" s="167">
        <v>16.48</v>
      </c>
    </row>
    <row r="11" spans="1:11">
      <c r="A11" s="1162"/>
      <c r="B11" s="393" t="s">
        <v>959</v>
      </c>
      <c r="C11" s="166">
        <v>11317.37</v>
      </c>
      <c r="D11" s="166">
        <v>15.98</v>
      </c>
      <c r="E11" s="166">
        <v>375535.15</v>
      </c>
      <c r="F11" s="166">
        <v>28.4</v>
      </c>
      <c r="G11" s="167">
        <v>33.18</v>
      </c>
    </row>
    <row r="12" spans="1:11">
      <c r="A12" s="1162"/>
      <c r="B12" s="393" t="s">
        <v>960</v>
      </c>
      <c r="C12" s="166">
        <v>2636.2</v>
      </c>
      <c r="D12" s="166">
        <v>3.72</v>
      </c>
      <c r="E12" s="166">
        <v>181575.01</v>
      </c>
      <c r="F12" s="166">
        <v>13.73</v>
      </c>
      <c r="G12" s="167">
        <v>68.88</v>
      </c>
    </row>
    <row r="13" spans="1:11">
      <c r="A13" s="1162"/>
      <c r="B13" s="393" t="s">
        <v>961</v>
      </c>
      <c r="C13" s="166">
        <v>1160.5</v>
      </c>
      <c r="D13" s="166">
        <v>1.64</v>
      </c>
      <c r="E13" s="166">
        <v>157517.07</v>
      </c>
      <c r="F13" s="166">
        <v>11.91</v>
      </c>
      <c r="G13" s="167">
        <v>135.72999999999999</v>
      </c>
    </row>
    <row r="14" spans="1:11">
      <c r="A14" s="1162"/>
      <c r="B14" s="393" t="s">
        <v>548</v>
      </c>
      <c r="C14" s="166">
        <v>234.97</v>
      </c>
      <c r="D14" s="166">
        <v>0.33</v>
      </c>
      <c r="E14" s="166">
        <v>60314.43</v>
      </c>
      <c r="F14" s="166">
        <v>4.5599999999999996</v>
      </c>
      <c r="G14" s="167">
        <v>256.69</v>
      </c>
    </row>
    <row r="15" spans="1:11">
      <c r="A15" s="1162"/>
      <c r="B15" s="145" t="s">
        <v>549</v>
      </c>
      <c r="C15" s="166">
        <v>69465.929999999993</v>
      </c>
      <c r="D15" s="166">
        <v>98.07</v>
      </c>
      <c r="E15" s="166">
        <v>1322499.57</v>
      </c>
      <c r="F15" s="166">
        <v>100</v>
      </c>
      <c r="G15" s="167">
        <v>19.04</v>
      </c>
    </row>
    <row r="16" spans="1:11" ht="25.5">
      <c r="A16" s="1162"/>
      <c r="B16" s="385" t="s">
        <v>550</v>
      </c>
      <c r="C16" s="386">
        <v>36.33</v>
      </c>
      <c r="D16" s="386">
        <v>0.05</v>
      </c>
      <c r="E16" s="386"/>
      <c r="F16" s="386"/>
      <c r="G16" s="167"/>
    </row>
    <row r="17" spans="1:7">
      <c r="A17" s="1162"/>
      <c r="B17" s="145" t="s">
        <v>551</v>
      </c>
      <c r="C17" s="386">
        <v>1330.74</v>
      </c>
      <c r="D17" s="386">
        <v>1.88</v>
      </c>
      <c r="E17" s="386"/>
      <c r="F17" s="386"/>
      <c r="G17" s="167"/>
    </row>
    <row r="18" spans="1:7">
      <c r="A18" s="1163"/>
      <c r="B18" s="510" t="s">
        <v>507</v>
      </c>
      <c r="C18" s="180">
        <v>70833</v>
      </c>
      <c r="D18" s="180">
        <v>100</v>
      </c>
      <c r="E18" s="180"/>
      <c r="F18" s="180"/>
      <c r="G18" s="205"/>
    </row>
    <row r="19" spans="1:7">
      <c r="A19" s="1149" t="s">
        <v>647</v>
      </c>
      <c r="B19" s="393" t="s">
        <v>956</v>
      </c>
      <c r="C19" s="166">
        <v>229656.51</v>
      </c>
      <c r="D19" s="562">
        <v>45.51</v>
      </c>
      <c r="E19" s="166">
        <v>491901.31125000003</v>
      </c>
      <c r="F19" s="166">
        <v>7.8</v>
      </c>
      <c r="G19" s="167">
        <v>2.14</v>
      </c>
    </row>
    <row r="20" spans="1:7">
      <c r="A20" s="1157" t="s">
        <v>647</v>
      </c>
      <c r="B20" s="392" t="s">
        <v>957</v>
      </c>
      <c r="C20" s="166">
        <v>94593.45</v>
      </c>
      <c r="D20" s="166">
        <v>18.75</v>
      </c>
      <c r="E20" s="166">
        <v>680105.52937500004</v>
      </c>
      <c r="F20" s="166">
        <v>10.79</v>
      </c>
      <c r="G20" s="167">
        <v>7.19</v>
      </c>
    </row>
    <row r="21" spans="1:7">
      <c r="A21" s="1157" t="s">
        <v>647</v>
      </c>
      <c r="B21" s="393" t="s">
        <v>958</v>
      </c>
      <c r="C21" s="166">
        <v>100622.27</v>
      </c>
      <c r="D21" s="166">
        <v>19.940000000000001</v>
      </c>
      <c r="E21" s="166">
        <v>1595441.03125</v>
      </c>
      <c r="F21" s="166">
        <v>25.3</v>
      </c>
      <c r="G21" s="167">
        <v>15.86</v>
      </c>
    </row>
    <row r="22" spans="1:7">
      <c r="A22" s="1157" t="s">
        <v>647</v>
      </c>
      <c r="B22" s="393" t="s">
        <v>959</v>
      </c>
      <c r="C22" s="166">
        <v>44077.79</v>
      </c>
      <c r="D22" s="166">
        <v>8.74</v>
      </c>
      <c r="E22" s="166">
        <v>1527656.4918750001</v>
      </c>
      <c r="F22" s="166">
        <v>24.24</v>
      </c>
      <c r="G22" s="167">
        <v>34.659999999999997</v>
      </c>
    </row>
    <row r="23" spans="1:7">
      <c r="A23" s="1157" t="s">
        <v>647</v>
      </c>
      <c r="B23" s="393" t="s">
        <v>960</v>
      </c>
      <c r="C23" s="166">
        <v>18451.87</v>
      </c>
      <c r="D23" s="166">
        <v>3.66</v>
      </c>
      <c r="E23" s="166">
        <v>1247097.15625</v>
      </c>
      <c r="F23" s="166">
        <v>19.78</v>
      </c>
      <c r="G23" s="167">
        <v>67.59</v>
      </c>
    </row>
    <row r="24" spans="1:7">
      <c r="A24" s="1157" t="s">
        <v>647</v>
      </c>
      <c r="B24" s="393" t="s">
        <v>961</v>
      </c>
      <c r="C24" s="166">
        <v>4435.09</v>
      </c>
      <c r="D24" s="166">
        <v>0.88</v>
      </c>
      <c r="E24" s="166">
        <v>577131.98750000005</v>
      </c>
      <c r="F24" s="166">
        <v>9.15</v>
      </c>
      <c r="G24" s="167">
        <v>130.13</v>
      </c>
    </row>
    <row r="25" spans="1:7">
      <c r="A25" s="1157" t="s">
        <v>647</v>
      </c>
      <c r="B25" s="393" t="s">
        <v>548</v>
      </c>
      <c r="C25" s="166">
        <v>617.58000000000004</v>
      </c>
      <c r="D25" s="166">
        <v>0.12</v>
      </c>
      <c r="E25" s="166">
        <v>185515.89937500001</v>
      </c>
      <c r="F25" s="166">
        <v>2.94</v>
      </c>
      <c r="G25" s="167">
        <v>300.39</v>
      </c>
    </row>
    <row r="26" spans="1:7">
      <c r="A26" s="1157" t="s">
        <v>647</v>
      </c>
      <c r="B26" s="145" t="s">
        <v>549</v>
      </c>
      <c r="C26" s="166">
        <v>492454.56</v>
      </c>
      <c r="D26" s="166">
        <v>97.6</v>
      </c>
      <c r="E26" s="166">
        <v>6304849.4068750003</v>
      </c>
      <c r="F26" s="166">
        <v>100</v>
      </c>
      <c r="G26" s="167">
        <v>12.8</v>
      </c>
    </row>
    <row r="27" spans="1:7" ht="29.25" customHeight="1">
      <c r="A27" s="1157" t="s">
        <v>647</v>
      </c>
      <c r="B27" s="385" t="s">
        <v>550</v>
      </c>
      <c r="C27" s="386">
        <v>2404.59</v>
      </c>
      <c r="D27" s="386">
        <v>0.48</v>
      </c>
      <c r="E27" s="386"/>
      <c r="F27" s="386"/>
      <c r="G27" s="167"/>
    </row>
    <row r="28" spans="1:7">
      <c r="A28" s="1157" t="s">
        <v>647</v>
      </c>
      <c r="B28" s="145" t="s">
        <v>551</v>
      </c>
      <c r="C28" s="386">
        <v>9667.76</v>
      </c>
      <c r="D28" s="386">
        <v>1.92</v>
      </c>
      <c r="E28" s="386"/>
      <c r="F28" s="386"/>
      <c r="G28" s="167"/>
    </row>
    <row r="29" spans="1:7">
      <c r="A29" s="1157" t="s">
        <v>647</v>
      </c>
      <c r="B29" s="510" t="s">
        <v>507</v>
      </c>
      <c r="C29" s="166">
        <v>504526.91</v>
      </c>
      <c r="D29" s="166">
        <v>100</v>
      </c>
      <c r="E29" s="166"/>
      <c r="F29" s="166"/>
      <c r="G29" s="167"/>
    </row>
    <row r="30" spans="1:7">
      <c r="A30" s="1157" t="s">
        <v>978</v>
      </c>
      <c r="B30" s="394" t="s">
        <v>956</v>
      </c>
      <c r="C30" s="181">
        <v>62030.400000000001</v>
      </c>
      <c r="D30" s="384">
        <v>73.33</v>
      </c>
      <c r="E30" s="181">
        <v>35129.550000000003</v>
      </c>
      <c r="F30" s="181">
        <v>8.6300000000000008</v>
      </c>
      <c r="G30" s="204">
        <v>0.56999999999999995</v>
      </c>
    </row>
    <row r="31" spans="1:7">
      <c r="A31" s="1157" t="s">
        <v>978</v>
      </c>
      <c r="B31" s="392" t="s">
        <v>957</v>
      </c>
      <c r="C31" s="166">
        <v>5336.62</v>
      </c>
      <c r="D31" s="166">
        <v>6.31</v>
      </c>
      <c r="E31" s="166">
        <v>38440.61</v>
      </c>
      <c r="F31" s="166">
        <v>9.44</v>
      </c>
      <c r="G31" s="167">
        <v>7.2</v>
      </c>
    </row>
    <row r="32" spans="1:7">
      <c r="A32" s="1157" t="s">
        <v>978</v>
      </c>
      <c r="B32" s="393" t="s">
        <v>958</v>
      </c>
      <c r="C32" s="166">
        <v>6613.32</v>
      </c>
      <c r="D32" s="166">
        <v>7.82</v>
      </c>
      <c r="E32" s="166">
        <v>106977.11</v>
      </c>
      <c r="F32" s="166">
        <v>26.28</v>
      </c>
      <c r="G32" s="167">
        <v>16.18</v>
      </c>
    </row>
    <row r="33" spans="1:7">
      <c r="A33" s="1157" t="s">
        <v>978</v>
      </c>
      <c r="B33" s="393" t="s">
        <v>959</v>
      </c>
      <c r="C33" s="166">
        <v>3181.99</v>
      </c>
      <c r="D33" s="166">
        <v>3.76</v>
      </c>
      <c r="E33" s="166">
        <v>109916.71</v>
      </c>
      <c r="F33" s="166">
        <v>27</v>
      </c>
      <c r="G33" s="167">
        <v>34.54</v>
      </c>
    </row>
    <row r="34" spans="1:7">
      <c r="A34" s="1157" t="s">
        <v>978</v>
      </c>
      <c r="B34" s="393" t="s">
        <v>960</v>
      </c>
      <c r="C34" s="166">
        <v>1438.63</v>
      </c>
      <c r="D34" s="166">
        <v>1.7</v>
      </c>
      <c r="E34" s="166">
        <v>96771.47</v>
      </c>
      <c r="F34" s="166">
        <v>23.77</v>
      </c>
      <c r="G34" s="167">
        <v>67.27</v>
      </c>
    </row>
    <row r="35" spans="1:7">
      <c r="A35" s="1157" t="s">
        <v>978</v>
      </c>
      <c r="B35" s="393" t="s">
        <v>961</v>
      </c>
      <c r="C35" s="166">
        <v>156.43</v>
      </c>
      <c r="D35" s="166">
        <v>0.18</v>
      </c>
      <c r="E35" s="166">
        <v>18597.75</v>
      </c>
      <c r="F35" s="166">
        <v>4.57</v>
      </c>
      <c r="G35" s="167">
        <v>118.89</v>
      </c>
    </row>
    <row r="36" spans="1:7">
      <c r="A36" s="1157" t="s">
        <v>978</v>
      </c>
      <c r="B36" s="393" t="s">
        <v>548</v>
      </c>
      <c r="C36" s="166">
        <v>5.13</v>
      </c>
      <c r="D36" s="166">
        <v>0.01</v>
      </c>
      <c r="E36" s="166">
        <v>1256.52</v>
      </c>
      <c r="F36" s="166">
        <v>0.31</v>
      </c>
      <c r="G36" s="167">
        <v>244.94</v>
      </c>
    </row>
    <row r="37" spans="1:7">
      <c r="A37" s="1157" t="s">
        <v>978</v>
      </c>
      <c r="B37" s="145" t="s">
        <v>549</v>
      </c>
      <c r="C37" s="166">
        <v>78762.52</v>
      </c>
      <c r="D37" s="166">
        <v>93.11</v>
      </c>
      <c r="E37" s="166">
        <v>407089.72</v>
      </c>
      <c r="F37" s="166">
        <v>100</v>
      </c>
      <c r="G37" s="167">
        <v>5.17</v>
      </c>
    </row>
    <row r="38" spans="1:7" ht="29.25" customHeight="1">
      <c r="A38" s="1157" t="s">
        <v>978</v>
      </c>
      <c r="B38" s="385" t="s">
        <v>550</v>
      </c>
      <c r="C38" s="386">
        <v>96.72</v>
      </c>
      <c r="D38" s="386">
        <v>0.11</v>
      </c>
      <c r="E38" s="386"/>
      <c r="F38" s="386"/>
      <c r="G38" s="167"/>
    </row>
    <row r="39" spans="1:7">
      <c r="A39" s="1157" t="s">
        <v>978</v>
      </c>
      <c r="B39" s="145" t="s">
        <v>551</v>
      </c>
      <c r="C39" s="386">
        <v>5733.76</v>
      </c>
      <c r="D39" s="386">
        <v>6.78</v>
      </c>
      <c r="E39" s="386"/>
      <c r="F39" s="386"/>
      <c r="G39" s="167"/>
    </row>
    <row r="40" spans="1:7">
      <c r="A40" s="1157" t="s">
        <v>978</v>
      </c>
      <c r="B40" s="510" t="s">
        <v>507</v>
      </c>
      <c r="C40" s="180">
        <v>84593</v>
      </c>
      <c r="D40" s="180">
        <v>100</v>
      </c>
      <c r="E40" s="180"/>
      <c r="F40" s="180"/>
      <c r="G40" s="205"/>
    </row>
    <row r="41" spans="1:7">
      <c r="A41" s="1157" t="s">
        <v>154</v>
      </c>
      <c r="B41" s="394" t="s">
        <v>956</v>
      </c>
      <c r="C41" s="181">
        <v>946916.55</v>
      </c>
      <c r="D41" s="181">
        <v>60.77</v>
      </c>
      <c r="E41" s="181">
        <v>1447502.41</v>
      </c>
      <c r="F41" s="181">
        <v>12.5</v>
      </c>
      <c r="G41" s="204">
        <v>1.53</v>
      </c>
    </row>
    <row r="42" spans="1:7">
      <c r="A42" s="1157" t="s">
        <v>154</v>
      </c>
      <c r="B42" s="392" t="s">
        <v>957</v>
      </c>
      <c r="C42" s="166">
        <v>275713.17</v>
      </c>
      <c r="D42" s="166">
        <v>17.7</v>
      </c>
      <c r="E42" s="166">
        <v>1984082.03</v>
      </c>
      <c r="F42" s="166">
        <v>17.13</v>
      </c>
      <c r="G42" s="167">
        <v>7.2</v>
      </c>
    </row>
    <row r="43" spans="1:7">
      <c r="A43" s="1157" t="s">
        <v>154</v>
      </c>
      <c r="B43" s="393" t="s">
        <v>958</v>
      </c>
      <c r="C43" s="166">
        <v>228757.26</v>
      </c>
      <c r="D43" s="166">
        <v>14.68</v>
      </c>
      <c r="E43" s="166">
        <v>3439780.81</v>
      </c>
      <c r="F43" s="166">
        <v>29.71</v>
      </c>
      <c r="G43" s="167">
        <v>15.04</v>
      </c>
    </row>
    <row r="44" spans="1:7">
      <c r="A44" s="1157" t="s">
        <v>154</v>
      </c>
      <c r="B44" s="393" t="s">
        <v>959</v>
      </c>
      <c r="C44" s="166">
        <v>40635.339999999997</v>
      </c>
      <c r="D44" s="166">
        <v>2.61</v>
      </c>
      <c r="E44" s="166">
        <v>1354319.59</v>
      </c>
      <c r="F44" s="166">
        <v>11.69</v>
      </c>
      <c r="G44" s="167">
        <v>33.33</v>
      </c>
    </row>
    <row r="45" spans="1:7">
      <c r="A45" s="1157" t="s">
        <v>154</v>
      </c>
      <c r="B45" s="393" t="s">
        <v>960</v>
      </c>
      <c r="C45" s="166">
        <v>14205.29</v>
      </c>
      <c r="D45" s="166">
        <v>0.91</v>
      </c>
      <c r="E45" s="166">
        <v>994401.93</v>
      </c>
      <c r="F45" s="166">
        <v>8.59</v>
      </c>
      <c r="G45" s="167">
        <v>70</v>
      </c>
    </row>
    <row r="46" spans="1:7">
      <c r="A46" s="1157" t="s">
        <v>154</v>
      </c>
      <c r="B46" s="393" t="s">
        <v>961</v>
      </c>
      <c r="C46" s="166">
        <v>8422.14</v>
      </c>
      <c r="D46" s="166">
        <v>0.54</v>
      </c>
      <c r="E46" s="166">
        <v>1170088.76</v>
      </c>
      <c r="F46" s="166">
        <v>10.1</v>
      </c>
      <c r="G46" s="167">
        <v>138.93</v>
      </c>
    </row>
    <row r="47" spans="1:7">
      <c r="A47" s="1157" t="s">
        <v>154</v>
      </c>
      <c r="B47" s="393" t="s">
        <v>548</v>
      </c>
      <c r="C47" s="166">
        <v>3839.29</v>
      </c>
      <c r="D47" s="166">
        <v>0.25</v>
      </c>
      <c r="E47" s="166">
        <v>1190468.18</v>
      </c>
      <c r="F47" s="166">
        <v>10.28</v>
      </c>
      <c r="G47" s="167">
        <v>310.08</v>
      </c>
    </row>
    <row r="48" spans="1:7">
      <c r="A48" s="1157" t="s">
        <v>154</v>
      </c>
      <c r="B48" s="145" t="s">
        <v>549</v>
      </c>
      <c r="C48" s="166">
        <v>1518489.04</v>
      </c>
      <c r="D48" s="166">
        <v>97.46</v>
      </c>
      <c r="E48" s="166">
        <v>11580643.709999999</v>
      </c>
      <c r="F48" s="166">
        <v>100</v>
      </c>
      <c r="G48" s="167">
        <v>7.63</v>
      </c>
    </row>
    <row r="49" spans="1:7" ht="30" customHeight="1">
      <c r="A49" s="1157" t="s">
        <v>154</v>
      </c>
      <c r="B49" s="385" t="s">
        <v>550</v>
      </c>
      <c r="C49" s="386">
        <v>7192.68</v>
      </c>
      <c r="D49" s="386">
        <v>0.46</v>
      </c>
      <c r="E49" s="386"/>
      <c r="F49" s="386"/>
      <c r="G49" s="167"/>
    </row>
    <row r="50" spans="1:7">
      <c r="A50" s="1157" t="s">
        <v>154</v>
      </c>
      <c r="B50" s="385" t="s">
        <v>551</v>
      </c>
      <c r="C50" s="386">
        <v>32403.33</v>
      </c>
      <c r="D50" s="386">
        <v>2.08</v>
      </c>
      <c r="E50" s="386"/>
      <c r="F50" s="386"/>
      <c r="G50" s="167"/>
    </row>
    <row r="51" spans="1:7">
      <c r="A51" s="1157" t="s">
        <v>154</v>
      </c>
      <c r="B51" s="510" t="s">
        <v>507</v>
      </c>
      <c r="C51" s="180">
        <v>1558085.05</v>
      </c>
      <c r="D51" s="180">
        <v>100</v>
      </c>
      <c r="E51" s="180"/>
      <c r="F51" s="180"/>
      <c r="G51" s="205"/>
    </row>
    <row r="52" spans="1:7">
      <c r="A52" s="1157" t="s">
        <v>979</v>
      </c>
      <c r="B52" s="394" t="s">
        <v>956</v>
      </c>
      <c r="C52" s="181">
        <v>450174</v>
      </c>
      <c r="D52" s="384">
        <v>36.979999999999997</v>
      </c>
      <c r="E52" s="181">
        <v>984472.68</v>
      </c>
      <c r="F52" s="181">
        <v>4.42</v>
      </c>
      <c r="G52" s="204">
        <v>2.19</v>
      </c>
    </row>
    <row r="53" spans="1:7">
      <c r="A53" s="1157" t="s">
        <v>979</v>
      </c>
      <c r="B53" s="392" t="s">
        <v>957</v>
      </c>
      <c r="C53" s="166">
        <v>269771.76</v>
      </c>
      <c r="D53" s="166">
        <v>22.16</v>
      </c>
      <c r="E53" s="166">
        <v>1961892.35</v>
      </c>
      <c r="F53" s="166">
        <v>8.8000000000000007</v>
      </c>
      <c r="G53" s="167">
        <v>7.27</v>
      </c>
    </row>
    <row r="54" spans="1:7">
      <c r="A54" s="1157" t="s">
        <v>979</v>
      </c>
      <c r="B54" s="393" t="s">
        <v>958</v>
      </c>
      <c r="C54" s="166">
        <v>284458.43</v>
      </c>
      <c r="D54" s="166">
        <v>23.37</v>
      </c>
      <c r="E54" s="166">
        <v>4360985.03</v>
      </c>
      <c r="F54" s="166">
        <v>19.55</v>
      </c>
      <c r="G54" s="167">
        <v>15.33</v>
      </c>
    </row>
    <row r="55" spans="1:7">
      <c r="A55" s="1157" t="s">
        <v>979</v>
      </c>
      <c r="B55" s="393" t="s">
        <v>959</v>
      </c>
      <c r="C55" s="166">
        <v>95923.79</v>
      </c>
      <c r="D55" s="166">
        <v>7.88</v>
      </c>
      <c r="E55" s="166">
        <v>3329158.83</v>
      </c>
      <c r="F55" s="166">
        <v>14.93</v>
      </c>
      <c r="G55" s="167">
        <v>34.71</v>
      </c>
    </row>
    <row r="56" spans="1:7">
      <c r="A56" s="1157" t="s">
        <v>979</v>
      </c>
      <c r="B56" s="393" t="s">
        <v>960</v>
      </c>
      <c r="C56" s="166">
        <v>54905.57</v>
      </c>
      <c r="D56" s="166">
        <v>4.51</v>
      </c>
      <c r="E56" s="166">
        <v>3865279.01</v>
      </c>
      <c r="F56" s="166">
        <v>17.34</v>
      </c>
      <c r="G56" s="167">
        <v>70.400000000000006</v>
      </c>
    </row>
    <row r="57" spans="1:7">
      <c r="A57" s="1157" t="s">
        <v>979</v>
      </c>
      <c r="B57" s="393" t="s">
        <v>961</v>
      </c>
      <c r="C57" s="166">
        <v>29173.11</v>
      </c>
      <c r="D57" s="166">
        <v>2.4</v>
      </c>
      <c r="E57" s="166">
        <v>3986815.32</v>
      </c>
      <c r="F57" s="166">
        <v>17.88</v>
      </c>
      <c r="G57" s="167">
        <v>136.66</v>
      </c>
    </row>
    <row r="58" spans="1:7">
      <c r="A58" s="1157" t="s">
        <v>979</v>
      </c>
      <c r="B58" s="393" t="s">
        <v>548</v>
      </c>
      <c r="C58" s="166">
        <v>11826.86</v>
      </c>
      <c r="D58" s="166">
        <v>0.97</v>
      </c>
      <c r="E58" s="166">
        <v>3807945.38</v>
      </c>
      <c r="F58" s="166">
        <v>17.079999999999998</v>
      </c>
      <c r="G58" s="167">
        <v>321.97000000000003</v>
      </c>
    </row>
    <row r="59" spans="1:7">
      <c r="A59" s="1157" t="s">
        <v>979</v>
      </c>
      <c r="B59" s="145" t="s">
        <v>549</v>
      </c>
      <c r="C59" s="166">
        <v>1196233.52</v>
      </c>
      <c r="D59" s="166">
        <v>98.27</v>
      </c>
      <c r="E59" s="166">
        <v>22296548.599999998</v>
      </c>
      <c r="F59" s="166">
        <v>100</v>
      </c>
      <c r="G59" s="167">
        <v>18.64</v>
      </c>
    </row>
    <row r="60" spans="1:7" ht="29.25" customHeight="1">
      <c r="A60" s="1157" t="s">
        <v>979</v>
      </c>
      <c r="B60" s="385" t="s">
        <v>550</v>
      </c>
      <c r="C60" s="386">
        <v>9024.06</v>
      </c>
      <c r="D60" s="386">
        <v>0.74</v>
      </c>
      <c r="E60" s="386"/>
      <c r="F60" s="386"/>
      <c r="G60" s="167"/>
    </row>
    <row r="61" spans="1:7">
      <c r="A61" s="1157" t="s">
        <v>979</v>
      </c>
      <c r="B61" s="145" t="s">
        <v>551</v>
      </c>
      <c r="C61" s="386">
        <v>11999.45</v>
      </c>
      <c r="D61" s="386">
        <v>0.99</v>
      </c>
      <c r="E61" s="386"/>
      <c r="F61" s="386"/>
      <c r="G61" s="167"/>
    </row>
    <row r="62" spans="1:7">
      <c r="A62" s="1157" t="s">
        <v>979</v>
      </c>
      <c r="B62" s="510" t="s">
        <v>507</v>
      </c>
      <c r="C62" s="180">
        <v>1217257.03</v>
      </c>
      <c r="D62" s="180">
        <v>100</v>
      </c>
      <c r="E62" s="180"/>
      <c r="F62" s="180"/>
      <c r="G62" s="205"/>
    </row>
    <row r="63" spans="1:7">
      <c r="A63" s="1157" t="s">
        <v>140</v>
      </c>
      <c r="B63" s="394" t="s">
        <v>956</v>
      </c>
      <c r="C63" s="181">
        <v>515653.17</v>
      </c>
      <c r="D63" s="384">
        <v>52.31</v>
      </c>
      <c r="E63" s="181">
        <v>795944.18</v>
      </c>
      <c r="F63" s="181">
        <v>3.84</v>
      </c>
      <c r="G63" s="204">
        <v>1.54</v>
      </c>
    </row>
    <row r="64" spans="1:7">
      <c r="A64" s="1157" t="s">
        <v>140</v>
      </c>
      <c r="B64" s="392" t="s">
        <v>957</v>
      </c>
      <c r="C64" s="166">
        <v>142357.95000000001</v>
      </c>
      <c r="D64" s="166">
        <v>14.44</v>
      </c>
      <c r="E64" s="166">
        <v>1025437.36</v>
      </c>
      <c r="F64" s="166">
        <v>4.95</v>
      </c>
      <c r="G64" s="167">
        <v>7.2</v>
      </c>
    </row>
    <row r="65" spans="1:7">
      <c r="A65" s="1157" t="s">
        <v>140</v>
      </c>
      <c r="B65" s="393" t="s">
        <v>958</v>
      </c>
      <c r="C65" s="166">
        <v>156781.26</v>
      </c>
      <c r="D65" s="166">
        <v>15.91</v>
      </c>
      <c r="E65" s="166">
        <v>2499170.1</v>
      </c>
      <c r="F65" s="166">
        <v>12.06</v>
      </c>
      <c r="G65" s="167">
        <v>15.94</v>
      </c>
    </row>
    <row r="66" spans="1:7">
      <c r="A66" s="1157" t="s">
        <v>140</v>
      </c>
      <c r="B66" s="393" t="s">
        <v>959</v>
      </c>
      <c r="C66" s="166">
        <v>75113.740000000005</v>
      </c>
      <c r="D66" s="166">
        <v>7.62</v>
      </c>
      <c r="E66" s="166">
        <v>2618636.19</v>
      </c>
      <c r="F66" s="166">
        <v>12.63</v>
      </c>
      <c r="G66" s="167">
        <v>34.86</v>
      </c>
    </row>
    <row r="67" spans="1:7">
      <c r="A67" s="1157" t="s">
        <v>140</v>
      </c>
      <c r="B67" s="393" t="s">
        <v>960</v>
      </c>
      <c r="C67" s="166">
        <v>39903.81</v>
      </c>
      <c r="D67" s="166">
        <v>4.05</v>
      </c>
      <c r="E67" s="166">
        <v>2778185.62</v>
      </c>
      <c r="F67" s="166">
        <v>13.4</v>
      </c>
      <c r="G67" s="167">
        <v>69.62</v>
      </c>
    </row>
    <row r="68" spans="1:7">
      <c r="A68" s="1157" t="s">
        <v>140</v>
      </c>
      <c r="B68" s="393" t="s">
        <v>961</v>
      </c>
      <c r="C68" s="166">
        <v>23244.14</v>
      </c>
      <c r="D68" s="166">
        <v>2.36</v>
      </c>
      <c r="E68" s="166">
        <v>3254045.55</v>
      </c>
      <c r="F68" s="166">
        <v>15.7</v>
      </c>
      <c r="G68" s="167">
        <v>139.99</v>
      </c>
    </row>
    <row r="69" spans="1:7">
      <c r="A69" s="1157" t="s">
        <v>140</v>
      </c>
      <c r="B69" s="393" t="s">
        <v>548</v>
      </c>
      <c r="C69" s="166">
        <v>18932.93</v>
      </c>
      <c r="D69" s="166">
        <v>1.92</v>
      </c>
      <c r="E69" s="166">
        <v>7753858</v>
      </c>
      <c r="F69" s="166">
        <v>37.42</v>
      </c>
      <c r="G69" s="167">
        <v>409.54</v>
      </c>
    </row>
    <row r="70" spans="1:7">
      <c r="A70" s="1157" t="s">
        <v>140</v>
      </c>
      <c r="B70" s="145" t="s">
        <v>549</v>
      </c>
      <c r="C70" s="166">
        <v>971987</v>
      </c>
      <c r="D70" s="166">
        <v>98.61</v>
      </c>
      <c r="E70" s="166">
        <v>20725277</v>
      </c>
      <c r="F70" s="166">
        <v>100</v>
      </c>
      <c r="G70" s="167">
        <v>21.32</v>
      </c>
    </row>
    <row r="71" spans="1:7" ht="30" customHeight="1">
      <c r="A71" s="1157" t="s">
        <v>140</v>
      </c>
      <c r="B71" s="385" t="s">
        <v>550</v>
      </c>
      <c r="C71" s="386">
        <v>4805.5</v>
      </c>
      <c r="D71" s="386">
        <v>0.49</v>
      </c>
      <c r="E71" s="386"/>
      <c r="F71" s="386"/>
      <c r="G71" s="167"/>
    </row>
    <row r="72" spans="1:7">
      <c r="A72" s="1157" t="s">
        <v>140</v>
      </c>
      <c r="B72" s="145" t="s">
        <v>551</v>
      </c>
      <c r="C72" s="386">
        <v>8827.02</v>
      </c>
      <c r="D72" s="386">
        <v>0.9</v>
      </c>
      <c r="E72" s="386"/>
      <c r="F72" s="386"/>
      <c r="G72" s="167"/>
    </row>
    <row r="73" spans="1:7">
      <c r="A73" s="1157" t="s">
        <v>140</v>
      </c>
      <c r="B73" s="510" t="s">
        <v>507</v>
      </c>
      <c r="C73" s="180">
        <v>985619.52</v>
      </c>
      <c r="D73" s="180">
        <v>100</v>
      </c>
      <c r="E73" s="180"/>
      <c r="F73" s="180"/>
      <c r="G73" s="205"/>
    </row>
    <row r="74" spans="1:7">
      <c r="A74" s="1157" t="s">
        <v>648</v>
      </c>
      <c r="B74" s="394" t="s">
        <v>956</v>
      </c>
      <c r="C74" s="181">
        <v>480705.63</v>
      </c>
      <c r="D74" s="384">
        <v>59.88</v>
      </c>
      <c r="E74" s="181">
        <v>686264.99</v>
      </c>
      <c r="F74" s="181">
        <v>11.51</v>
      </c>
      <c r="G74" s="204">
        <v>1.43</v>
      </c>
    </row>
    <row r="75" spans="1:7">
      <c r="A75" s="1157" t="s">
        <v>648</v>
      </c>
      <c r="B75" s="392" t="s">
        <v>957</v>
      </c>
      <c r="C75" s="166">
        <v>91127.18</v>
      </c>
      <c r="D75" s="166">
        <v>11.35</v>
      </c>
      <c r="E75" s="166">
        <v>636400.35</v>
      </c>
      <c r="F75" s="166">
        <v>10.68</v>
      </c>
      <c r="G75" s="167">
        <v>6.98</v>
      </c>
    </row>
    <row r="76" spans="1:7">
      <c r="A76" s="1157" t="s">
        <v>648</v>
      </c>
      <c r="B76" s="393" t="s">
        <v>958</v>
      </c>
      <c r="C76" s="166">
        <v>76577.84</v>
      </c>
      <c r="D76" s="166">
        <v>9.5399999999999991</v>
      </c>
      <c r="E76" s="166">
        <v>1172612.8400000001</v>
      </c>
      <c r="F76" s="166">
        <v>19.670000000000002</v>
      </c>
      <c r="G76" s="167">
        <v>15.31</v>
      </c>
    </row>
    <row r="77" spans="1:7">
      <c r="A77" s="1157" t="s">
        <v>648</v>
      </c>
      <c r="B77" s="393" t="s">
        <v>959</v>
      </c>
      <c r="C77" s="166">
        <v>29825.06</v>
      </c>
      <c r="D77" s="166">
        <v>3.72</v>
      </c>
      <c r="E77" s="166">
        <v>1045586.99</v>
      </c>
      <c r="F77" s="166">
        <v>17.54</v>
      </c>
      <c r="G77" s="167">
        <v>35.06</v>
      </c>
    </row>
    <row r="78" spans="1:7">
      <c r="A78" s="1157" t="s">
        <v>648</v>
      </c>
      <c r="B78" s="393" t="s">
        <v>960</v>
      </c>
      <c r="C78" s="166">
        <v>18006.39</v>
      </c>
      <c r="D78" s="166">
        <v>2.2400000000000002</v>
      </c>
      <c r="E78" s="166">
        <v>1226255.92</v>
      </c>
      <c r="F78" s="166">
        <v>20.58</v>
      </c>
      <c r="G78" s="167">
        <v>68.099999999999994</v>
      </c>
    </row>
    <row r="79" spans="1:7">
      <c r="A79" s="1157" t="s">
        <v>648</v>
      </c>
      <c r="B79" s="393" t="s">
        <v>961</v>
      </c>
      <c r="C79" s="166">
        <v>5787.65</v>
      </c>
      <c r="D79" s="166">
        <v>0.72</v>
      </c>
      <c r="E79" s="166">
        <v>767054.53</v>
      </c>
      <c r="F79" s="166">
        <v>12.87</v>
      </c>
      <c r="G79" s="167">
        <v>132.53</v>
      </c>
    </row>
    <row r="80" spans="1:7">
      <c r="A80" s="1157" t="s">
        <v>648</v>
      </c>
      <c r="B80" s="393" t="s">
        <v>548</v>
      </c>
      <c r="C80" s="166">
        <v>1463.48</v>
      </c>
      <c r="D80" s="166">
        <v>0.18</v>
      </c>
      <c r="E80" s="166">
        <v>426043.87</v>
      </c>
      <c r="F80" s="166">
        <v>7.15</v>
      </c>
      <c r="G80" s="167">
        <v>291.12</v>
      </c>
    </row>
    <row r="81" spans="1:7">
      <c r="A81" s="1157" t="s">
        <v>648</v>
      </c>
      <c r="B81" s="145" t="s">
        <v>549</v>
      </c>
      <c r="C81" s="166">
        <v>703493.23</v>
      </c>
      <c r="D81" s="166">
        <v>87.63</v>
      </c>
      <c r="E81" s="166">
        <v>5960219.4900000002</v>
      </c>
      <c r="F81" s="166">
        <v>100</v>
      </c>
      <c r="G81" s="167">
        <v>8.4700000000000006</v>
      </c>
    </row>
    <row r="82" spans="1:7" ht="30" customHeight="1">
      <c r="A82" s="1157" t="s">
        <v>648</v>
      </c>
      <c r="B82" s="385" t="s">
        <v>550</v>
      </c>
      <c r="C82" s="386">
        <v>7024.33</v>
      </c>
      <c r="D82" s="386">
        <v>0.88</v>
      </c>
      <c r="E82" s="386"/>
      <c r="F82" s="386"/>
      <c r="G82" s="167"/>
    </row>
    <row r="83" spans="1:7">
      <c r="A83" s="1157" t="s">
        <v>648</v>
      </c>
      <c r="B83" s="145" t="s">
        <v>551</v>
      </c>
      <c r="C83" s="386">
        <v>92251.81</v>
      </c>
      <c r="D83" s="386">
        <v>11.49</v>
      </c>
      <c r="E83" s="386"/>
      <c r="F83" s="386"/>
      <c r="G83" s="167"/>
    </row>
    <row r="84" spans="1:7">
      <c r="A84" s="1157" t="s">
        <v>648</v>
      </c>
      <c r="B84" s="510" t="s">
        <v>507</v>
      </c>
      <c r="C84" s="180">
        <v>802769.37</v>
      </c>
      <c r="D84" s="180">
        <v>100</v>
      </c>
      <c r="E84" s="180"/>
      <c r="F84" s="180"/>
      <c r="G84" s="205"/>
    </row>
  </sheetData>
  <mergeCells count="13">
    <mergeCell ref="A74:A84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K84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2.140625" style="551" customWidth="1"/>
    <col min="2" max="2" width="30.5703125" style="551" customWidth="1"/>
    <col min="3" max="3" width="18.28515625" style="551" customWidth="1"/>
    <col min="4" max="4" width="17" style="551" customWidth="1"/>
    <col min="5" max="5" width="16.7109375" style="551" customWidth="1"/>
    <col min="6" max="6" width="19.28515625" style="551" customWidth="1"/>
    <col min="7" max="7" width="17.7109375" style="551" customWidth="1"/>
    <col min="8" max="16384" width="11.42578125" style="551"/>
  </cols>
  <sheetData>
    <row r="1" spans="1:11" ht="18">
      <c r="A1" s="1150" t="s">
        <v>540</v>
      </c>
      <c r="B1" s="1150"/>
      <c r="C1" s="1150"/>
      <c r="D1" s="1150"/>
      <c r="E1" s="1150"/>
      <c r="F1" s="1150"/>
      <c r="G1" s="1150"/>
    </row>
    <row r="3" spans="1:11" s="561" customFormat="1" ht="15">
      <c r="A3" s="1151" t="s">
        <v>1161</v>
      </c>
      <c r="B3" s="1151"/>
      <c r="C3" s="1151"/>
      <c r="D3" s="1151"/>
      <c r="E3" s="1151"/>
      <c r="F3" s="1151"/>
      <c r="G3" s="1151"/>
      <c r="H3" s="560"/>
      <c r="I3" s="560"/>
      <c r="J3" s="560"/>
      <c r="K3" s="560"/>
    </row>
    <row r="4" spans="1:11" ht="15">
      <c r="A4" s="1129" t="s">
        <v>703</v>
      </c>
      <c r="B4" s="1129"/>
      <c r="C4" s="1129"/>
      <c r="D4" s="1129"/>
      <c r="E4" s="1129"/>
      <c r="F4" s="1129"/>
      <c r="G4" s="1129"/>
      <c r="H4" s="104"/>
      <c r="I4" s="104"/>
      <c r="J4" s="104"/>
      <c r="K4" s="104"/>
    </row>
    <row r="5" spans="1:11" ht="13.5" thickBot="1"/>
    <row r="6" spans="1:11" ht="34.5" customHeight="1">
      <c r="A6" s="1152" t="s">
        <v>249</v>
      </c>
      <c r="B6" s="553" t="s">
        <v>541</v>
      </c>
      <c r="C6" s="1154" t="s">
        <v>542</v>
      </c>
      <c r="D6" s="1155"/>
      <c r="E6" s="1154" t="s">
        <v>543</v>
      </c>
      <c r="F6" s="1155"/>
      <c r="G6" s="554" t="s">
        <v>544</v>
      </c>
    </row>
    <row r="7" spans="1:11" ht="42" customHeight="1" thickBot="1">
      <c r="A7" s="1153"/>
      <c r="B7" s="556" t="s">
        <v>955</v>
      </c>
      <c r="C7" s="206" t="s">
        <v>1005</v>
      </c>
      <c r="D7" s="206" t="s">
        <v>940</v>
      </c>
      <c r="E7" s="206" t="s">
        <v>546</v>
      </c>
      <c r="F7" s="206" t="s">
        <v>940</v>
      </c>
      <c r="G7" s="390" t="s">
        <v>545</v>
      </c>
    </row>
    <row r="8" spans="1:11" ht="24.75" customHeight="1">
      <c r="A8" s="1156" t="s">
        <v>980</v>
      </c>
      <c r="B8" s="391" t="s">
        <v>956</v>
      </c>
      <c r="C8" s="164">
        <v>108819.06</v>
      </c>
      <c r="D8" s="164">
        <v>14.89</v>
      </c>
      <c r="E8" s="164">
        <v>219719.64</v>
      </c>
      <c r="F8" s="164">
        <v>0.61</v>
      </c>
      <c r="G8" s="165">
        <v>2.02</v>
      </c>
    </row>
    <row r="9" spans="1:11">
      <c r="A9" s="1157" t="s">
        <v>980</v>
      </c>
      <c r="B9" s="392" t="s">
        <v>957</v>
      </c>
      <c r="C9" s="166">
        <v>93238.54</v>
      </c>
      <c r="D9" s="166">
        <v>12.76</v>
      </c>
      <c r="E9" s="166">
        <v>693595.47</v>
      </c>
      <c r="F9" s="166">
        <v>1.93</v>
      </c>
      <c r="G9" s="167">
        <v>7.44</v>
      </c>
    </row>
    <row r="10" spans="1:11">
      <c r="A10" s="1157" t="s">
        <v>980</v>
      </c>
      <c r="B10" s="393" t="s">
        <v>958</v>
      </c>
      <c r="C10" s="166">
        <v>181970.41</v>
      </c>
      <c r="D10" s="166">
        <v>24.91</v>
      </c>
      <c r="E10" s="166">
        <v>3016031.58</v>
      </c>
      <c r="F10" s="166">
        <v>8.39</v>
      </c>
      <c r="G10" s="167">
        <v>16.57</v>
      </c>
    </row>
    <row r="11" spans="1:11">
      <c r="A11" s="1157" t="s">
        <v>980</v>
      </c>
      <c r="B11" s="393" t="s">
        <v>959</v>
      </c>
      <c r="C11" s="166">
        <v>114000.66</v>
      </c>
      <c r="D11" s="166">
        <v>15.6</v>
      </c>
      <c r="E11" s="166">
        <v>3996159.9</v>
      </c>
      <c r="F11" s="166">
        <v>11.12</v>
      </c>
      <c r="G11" s="167">
        <v>35.049999999999997</v>
      </c>
    </row>
    <row r="12" spans="1:11">
      <c r="A12" s="1157" t="s">
        <v>980</v>
      </c>
      <c r="B12" s="393" t="s">
        <v>960</v>
      </c>
      <c r="C12" s="166">
        <v>81553.960000000006</v>
      </c>
      <c r="D12" s="166">
        <v>11.16</v>
      </c>
      <c r="E12" s="166">
        <v>5861620.1100000003</v>
      </c>
      <c r="F12" s="166">
        <v>16.309999999999999</v>
      </c>
      <c r="G12" s="167">
        <v>71.87</v>
      </c>
    </row>
    <row r="13" spans="1:11">
      <c r="A13" s="1157" t="s">
        <v>980</v>
      </c>
      <c r="B13" s="393" t="s">
        <v>961</v>
      </c>
      <c r="C13" s="166">
        <v>68670.929999999993</v>
      </c>
      <c r="D13" s="166">
        <v>9.4</v>
      </c>
      <c r="E13" s="166">
        <v>9665091.4000000004</v>
      </c>
      <c r="F13" s="166">
        <v>26.89</v>
      </c>
      <c r="G13" s="167">
        <v>140.75</v>
      </c>
    </row>
    <row r="14" spans="1:11">
      <c r="A14" s="1157" t="s">
        <v>980</v>
      </c>
      <c r="B14" s="393" t="s">
        <v>548</v>
      </c>
      <c r="C14" s="166">
        <v>37997.599999999999</v>
      </c>
      <c r="D14" s="166">
        <v>5.2</v>
      </c>
      <c r="E14" s="166">
        <v>12487953.6</v>
      </c>
      <c r="F14" s="166">
        <v>34.75</v>
      </c>
      <c r="G14" s="167">
        <v>328.65</v>
      </c>
    </row>
    <row r="15" spans="1:11">
      <c r="A15" s="1157" t="s">
        <v>980</v>
      </c>
      <c r="B15" s="145" t="s">
        <v>549</v>
      </c>
      <c r="C15" s="166">
        <v>686251.16</v>
      </c>
      <c r="D15" s="166">
        <v>93.92</v>
      </c>
      <c r="E15" s="166">
        <v>35940171.700000003</v>
      </c>
      <c r="F15" s="166">
        <v>100</v>
      </c>
      <c r="G15" s="167">
        <v>52.37</v>
      </c>
    </row>
    <row r="16" spans="1:11" ht="30" customHeight="1">
      <c r="A16" s="1157" t="s">
        <v>980</v>
      </c>
      <c r="B16" s="385" t="s">
        <v>550</v>
      </c>
      <c r="C16" s="386">
        <v>6936.46</v>
      </c>
      <c r="D16" s="386">
        <v>0.95</v>
      </c>
      <c r="E16" s="386"/>
      <c r="F16" s="386"/>
      <c r="G16" s="167"/>
    </row>
    <row r="17" spans="1:7">
      <c r="A17" s="1157" t="s">
        <v>980</v>
      </c>
      <c r="B17" s="385" t="s">
        <v>551</v>
      </c>
      <c r="C17" s="386">
        <v>37479.449999999997</v>
      </c>
      <c r="D17" s="386">
        <v>5.13</v>
      </c>
      <c r="E17" s="386"/>
      <c r="F17" s="386"/>
      <c r="G17" s="167"/>
    </row>
    <row r="18" spans="1:7">
      <c r="A18" s="1157" t="s">
        <v>980</v>
      </c>
      <c r="B18" s="510" t="s">
        <v>507</v>
      </c>
      <c r="C18" s="180">
        <v>730667.07</v>
      </c>
      <c r="D18" s="180">
        <v>100</v>
      </c>
      <c r="E18" s="180"/>
      <c r="F18" s="180"/>
      <c r="G18" s="205"/>
    </row>
    <row r="19" spans="1:7">
      <c r="A19" s="1157" t="s">
        <v>981</v>
      </c>
      <c r="B19" s="394" t="s">
        <v>956</v>
      </c>
      <c r="C19" s="181">
        <v>513232.68</v>
      </c>
      <c r="D19" s="384">
        <v>45.37</v>
      </c>
      <c r="E19" s="181">
        <v>1136231.6200000001</v>
      </c>
      <c r="F19" s="181">
        <v>5.86</v>
      </c>
      <c r="G19" s="204">
        <v>2.21</v>
      </c>
    </row>
    <row r="20" spans="1:7">
      <c r="A20" s="1157" t="s">
        <v>981</v>
      </c>
      <c r="B20" s="392" t="s">
        <v>957</v>
      </c>
      <c r="C20" s="166">
        <v>217849.16</v>
      </c>
      <c r="D20" s="166">
        <v>19.260000000000002</v>
      </c>
      <c r="E20" s="166">
        <v>1555694.52</v>
      </c>
      <c r="F20" s="166">
        <v>8.02</v>
      </c>
      <c r="G20" s="167">
        <v>7.14</v>
      </c>
    </row>
    <row r="21" spans="1:7">
      <c r="A21" s="1157" t="s">
        <v>981</v>
      </c>
      <c r="B21" s="393" t="s">
        <v>958</v>
      </c>
      <c r="C21" s="166">
        <v>199535.88</v>
      </c>
      <c r="D21" s="166">
        <v>17.64</v>
      </c>
      <c r="E21" s="166">
        <v>3124984.87</v>
      </c>
      <c r="F21" s="166">
        <v>16.11</v>
      </c>
      <c r="G21" s="167">
        <v>15.66</v>
      </c>
    </row>
    <row r="22" spans="1:7">
      <c r="A22" s="1157" t="s">
        <v>981</v>
      </c>
      <c r="B22" s="393" t="s">
        <v>959</v>
      </c>
      <c r="C22" s="166">
        <v>82834.03</v>
      </c>
      <c r="D22" s="166">
        <v>7.32</v>
      </c>
      <c r="E22" s="166">
        <v>2884926.03</v>
      </c>
      <c r="F22" s="166">
        <v>14.88</v>
      </c>
      <c r="G22" s="167">
        <v>34.83</v>
      </c>
    </row>
    <row r="23" spans="1:7">
      <c r="A23" s="1157" t="s">
        <v>981</v>
      </c>
      <c r="B23" s="393" t="s">
        <v>960</v>
      </c>
      <c r="C23" s="166">
        <v>49029.35</v>
      </c>
      <c r="D23" s="166">
        <v>4.33</v>
      </c>
      <c r="E23" s="166">
        <v>3444607.85</v>
      </c>
      <c r="F23" s="166">
        <v>17.760000000000002</v>
      </c>
      <c r="G23" s="167">
        <v>70.260000000000005</v>
      </c>
    </row>
    <row r="24" spans="1:7">
      <c r="A24" s="1157" t="s">
        <v>981</v>
      </c>
      <c r="B24" s="393" t="s">
        <v>961</v>
      </c>
      <c r="C24" s="166">
        <v>27432.47</v>
      </c>
      <c r="D24" s="166">
        <v>2.42</v>
      </c>
      <c r="E24" s="166">
        <v>3770662.05</v>
      </c>
      <c r="F24" s="166">
        <v>19.440000000000001</v>
      </c>
      <c r="G24" s="167">
        <v>137.44999999999999</v>
      </c>
    </row>
    <row r="25" spans="1:7">
      <c r="A25" s="1157" t="s">
        <v>981</v>
      </c>
      <c r="B25" s="393" t="s">
        <v>548</v>
      </c>
      <c r="C25" s="166">
        <v>10923.46</v>
      </c>
      <c r="D25" s="166">
        <v>0.97</v>
      </c>
      <c r="E25" s="166">
        <v>3476519.1</v>
      </c>
      <c r="F25" s="166">
        <v>17.93</v>
      </c>
      <c r="G25" s="167">
        <v>318.26</v>
      </c>
    </row>
    <row r="26" spans="1:7">
      <c r="A26" s="1157" t="s">
        <v>981</v>
      </c>
      <c r="B26" s="145" t="s">
        <v>549</v>
      </c>
      <c r="C26" s="166">
        <v>1100837.03</v>
      </c>
      <c r="D26" s="166">
        <v>97.31</v>
      </c>
      <c r="E26" s="166">
        <v>19393626.039999999</v>
      </c>
      <c r="F26" s="166">
        <v>100</v>
      </c>
      <c r="G26" s="167">
        <v>17.62</v>
      </c>
    </row>
    <row r="27" spans="1:7" ht="30" customHeight="1">
      <c r="A27" s="1157" t="s">
        <v>981</v>
      </c>
      <c r="B27" s="385" t="s">
        <v>550</v>
      </c>
      <c r="C27" s="386">
        <v>5799.53</v>
      </c>
      <c r="D27" s="386">
        <v>0.51</v>
      </c>
      <c r="E27" s="386"/>
      <c r="F27" s="386"/>
      <c r="G27" s="167"/>
    </row>
    <row r="28" spans="1:7">
      <c r="A28" s="1157" t="s">
        <v>981</v>
      </c>
      <c r="B28" s="145" t="s">
        <v>551</v>
      </c>
      <c r="C28" s="386">
        <v>24623.73</v>
      </c>
      <c r="D28" s="386">
        <v>2.1800000000000002</v>
      </c>
      <c r="E28" s="386"/>
      <c r="F28" s="386"/>
      <c r="G28" s="167"/>
    </row>
    <row r="29" spans="1:7">
      <c r="A29" s="1157" t="s">
        <v>981</v>
      </c>
      <c r="B29" s="510" t="s">
        <v>507</v>
      </c>
      <c r="C29" s="180">
        <v>1131260.29</v>
      </c>
      <c r="D29" s="180">
        <v>100</v>
      </c>
      <c r="E29" s="180"/>
      <c r="F29" s="180"/>
      <c r="G29" s="205"/>
    </row>
    <row r="30" spans="1:7">
      <c r="A30" s="1157" t="s">
        <v>982</v>
      </c>
      <c r="B30" s="394" t="s">
        <v>956</v>
      </c>
      <c r="C30" s="181">
        <v>489720.05</v>
      </c>
      <c r="D30" s="384">
        <v>47.14</v>
      </c>
      <c r="E30" s="181">
        <v>959168.03</v>
      </c>
      <c r="F30" s="181">
        <v>5.86</v>
      </c>
      <c r="G30" s="204">
        <v>1.96</v>
      </c>
    </row>
    <row r="31" spans="1:7">
      <c r="A31" s="1157" t="s">
        <v>982</v>
      </c>
      <c r="B31" s="392" t="s">
        <v>957</v>
      </c>
      <c r="C31" s="166">
        <v>179761.47</v>
      </c>
      <c r="D31" s="166">
        <v>17.3</v>
      </c>
      <c r="E31" s="166">
        <v>1292550.43</v>
      </c>
      <c r="F31" s="166">
        <v>7.89</v>
      </c>
      <c r="G31" s="167">
        <v>7.19</v>
      </c>
    </row>
    <row r="32" spans="1:7">
      <c r="A32" s="1157" t="s">
        <v>982</v>
      </c>
      <c r="B32" s="393" t="s">
        <v>958</v>
      </c>
      <c r="C32" s="166">
        <v>191636.67</v>
      </c>
      <c r="D32" s="166">
        <v>18.440000000000001</v>
      </c>
      <c r="E32" s="166">
        <v>3035917.08</v>
      </c>
      <c r="F32" s="166">
        <v>18.54</v>
      </c>
      <c r="G32" s="167">
        <v>15.84</v>
      </c>
    </row>
    <row r="33" spans="1:7">
      <c r="A33" s="1157" t="s">
        <v>982</v>
      </c>
      <c r="B33" s="393" t="s">
        <v>959</v>
      </c>
      <c r="C33" s="166">
        <v>88228.29</v>
      </c>
      <c r="D33" s="166">
        <v>8.49</v>
      </c>
      <c r="E33" s="166">
        <v>3080016.96</v>
      </c>
      <c r="F33" s="166">
        <v>18.809999999999999</v>
      </c>
      <c r="G33" s="167">
        <v>34.909999999999997</v>
      </c>
    </row>
    <row r="34" spans="1:7">
      <c r="A34" s="1157" t="s">
        <v>982</v>
      </c>
      <c r="B34" s="393" t="s">
        <v>960</v>
      </c>
      <c r="C34" s="166">
        <v>46645.79</v>
      </c>
      <c r="D34" s="166">
        <v>4.49</v>
      </c>
      <c r="E34" s="166">
        <v>3218835.31</v>
      </c>
      <c r="F34" s="166">
        <v>19.649999999999999</v>
      </c>
      <c r="G34" s="167">
        <v>69.010000000000005</v>
      </c>
    </row>
    <row r="35" spans="1:7">
      <c r="A35" s="1157" t="s">
        <v>982</v>
      </c>
      <c r="B35" s="393" t="s">
        <v>961</v>
      </c>
      <c r="C35" s="166">
        <v>17697.66</v>
      </c>
      <c r="D35" s="166">
        <v>1.7</v>
      </c>
      <c r="E35" s="166">
        <v>2373054.08</v>
      </c>
      <c r="F35" s="166">
        <v>14.49</v>
      </c>
      <c r="G35" s="167">
        <v>134.09</v>
      </c>
    </row>
    <row r="36" spans="1:7">
      <c r="A36" s="1157" t="s">
        <v>982</v>
      </c>
      <c r="B36" s="393" t="s">
        <v>548</v>
      </c>
      <c r="C36" s="166">
        <v>6252.66</v>
      </c>
      <c r="D36" s="166">
        <v>0.6</v>
      </c>
      <c r="E36" s="166">
        <v>2416390.06</v>
      </c>
      <c r="F36" s="166">
        <v>14.76</v>
      </c>
      <c r="G36" s="167">
        <v>386.46</v>
      </c>
    </row>
    <row r="37" spans="1:7">
      <c r="A37" s="1157" t="s">
        <v>982</v>
      </c>
      <c r="B37" s="145" t="s">
        <v>549</v>
      </c>
      <c r="C37" s="166">
        <v>1019942.59</v>
      </c>
      <c r="D37" s="166">
        <v>98.16</v>
      </c>
      <c r="E37" s="166">
        <v>16375931.950000001</v>
      </c>
      <c r="F37" s="166">
        <v>100</v>
      </c>
      <c r="G37" s="167">
        <v>16.059999999999999</v>
      </c>
    </row>
    <row r="38" spans="1:7" ht="29.25" customHeight="1">
      <c r="A38" s="1157" t="s">
        <v>982</v>
      </c>
      <c r="B38" s="385" t="s">
        <v>550</v>
      </c>
      <c r="C38" s="386">
        <v>3846.14</v>
      </c>
      <c r="D38" s="386">
        <v>0.37</v>
      </c>
      <c r="E38" s="386"/>
      <c r="F38" s="386"/>
      <c r="G38" s="167"/>
    </row>
    <row r="39" spans="1:7" ht="15.75" customHeight="1">
      <c r="A39" s="1157" t="s">
        <v>982</v>
      </c>
      <c r="B39" s="145" t="s">
        <v>551</v>
      </c>
      <c r="C39" s="386">
        <v>15280.38</v>
      </c>
      <c r="D39" s="386">
        <v>1.47</v>
      </c>
      <c r="E39" s="386"/>
      <c r="F39" s="386"/>
      <c r="G39" s="167"/>
    </row>
    <row r="40" spans="1:7">
      <c r="A40" s="1157" t="s">
        <v>982</v>
      </c>
      <c r="B40" s="510" t="s">
        <v>507</v>
      </c>
      <c r="C40" s="180">
        <v>1039069.11</v>
      </c>
      <c r="D40" s="180">
        <v>100</v>
      </c>
      <c r="E40" s="180"/>
      <c r="F40" s="180"/>
      <c r="G40" s="205"/>
    </row>
    <row r="41" spans="1:7">
      <c r="A41" s="1157" t="s">
        <v>141</v>
      </c>
      <c r="B41" s="394" t="s">
        <v>956</v>
      </c>
      <c r="C41" s="181">
        <v>532588.4</v>
      </c>
      <c r="D41" s="384">
        <v>73.23</v>
      </c>
      <c r="E41" s="181">
        <v>762495.05</v>
      </c>
      <c r="F41" s="181">
        <v>15.08</v>
      </c>
      <c r="G41" s="204">
        <v>1.43</v>
      </c>
    </row>
    <row r="42" spans="1:7">
      <c r="A42" s="1157" t="s">
        <v>141</v>
      </c>
      <c r="B42" s="392" t="s">
        <v>957</v>
      </c>
      <c r="C42" s="166">
        <v>85484.98</v>
      </c>
      <c r="D42" s="166">
        <v>11.75</v>
      </c>
      <c r="E42" s="166">
        <v>599937.77</v>
      </c>
      <c r="F42" s="166">
        <v>11.86</v>
      </c>
      <c r="G42" s="167">
        <v>7.02</v>
      </c>
    </row>
    <row r="43" spans="1:7">
      <c r="A43" s="1157" t="s">
        <v>141</v>
      </c>
      <c r="B43" s="393" t="s">
        <v>958</v>
      </c>
      <c r="C43" s="166">
        <v>55371.47</v>
      </c>
      <c r="D43" s="166">
        <v>7.61</v>
      </c>
      <c r="E43" s="166">
        <v>843754.78</v>
      </c>
      <c r="F43" s="166">
        <v>16.68</v>
      </c>
      <c r="G43" s="167">
        <v>15.24</v>
      </c>
    </row>
    <row r="44" spans="1:7">
      <c r="A44" s="1157" t="s">
        <v>141</v>
      </c>
      <c r="B44" s="393" t="s">
        <v>959</v>
      </c>
      <c r="C44" s="166">
        <v>18982.8</v>
      </c>
      <c r="D44" s="166">
        <v>2.61</v>
      </c>
      <c r="E44" s="166">
        <v>660678.43999999994</v>
      </c>
      <c r="F44" s="166">
        <v>13.06</v>
      </c>
      <c r="G44" s="167">
        <v>34.799999999999997</v>
      </c>
    </row>
    <row r="45" spans="1:7">
      <c r="A45" s="1157" t="s">
        <v>141</v>
      </c>
      <c r="B45" s="393" t="s">
        <v>960</v>
      </c>
      <c r="C45" s="166">
        <v>9978.14</v>
      </c>
      <c r="D45" s="166">
        <v>1.37</v>
      </c>
      <c r="E45" s="166">
        <v>689939.14</v>
      </c>
      <c r="F45" s="166">
        <v>13.64</v>
      </c>
      <c r="G45" s="167">
        <v>69.150000000000006</v>
      </c>
    </row>
    <row r="46" spans="1:7">
      <c r="A46" s="1157" t="s">
        <v>141</v>
      </c>
      <c r="B46" s="393" t="s">
        <v>961</v>
      </c>
      <c r="C46" s="166">
        <v>4345.32</v>
      </c>
      <c r="D46" s="166">
        <v>0.6</v>
      </c>
      <c r="E46" s="166">
        <v>593968.31000000006</v>
      </c>
      <c r="F46" s="166">
        <v>11.74</v>
      </c>
      <c r="G46" s="167">
        <v>136.69</v>
      </c>
    </row>
    <row r="47" spans="1:7">
      <c r="A47" s="1157" t="s">
        <v>141</v>
      </c>
      <c r="B47" s="393" t="s">
        <v>548</v>
      </c>
      <c r="C47" s="166">
        <v>2483.14</v>
      </c>
      <c r="D47" s="166">
        <v>0.34</v>
      </c>
      <c r="E47" s="166">
        <v>907471.73</v>
      </c>
      <c r="F47" s="166">
        <v>17.940000000000001</v>
      </c>
      <c r="G47" s="167">
        <v>365.45</v>
      </c>
    </row>
    <row r="48" spans="1:7">
      <c r="A48" s="1157" t="s">
        <v>141</v>
      </c>
      <c r="B48" s="145" t="s">
        <v>549</v>
      </c>
      <c r="C48" s="166">
        <v>709234.25</v>
      </c>
      <c r="D48" s="166">
        <v>97.51</v>
      </c>
      <c r="E48" s="166">
        <v>5058245.22</v>
      </c>
      <c r="F48" s="166">
        <v>100</v>
      </c>
      <c r="G48" s="167">
        <v>7.13</v>
      </c>
    </row>
    <row r="49" spans="1:7" ht="29.25" customHeight="1">
      <c r="A49" s="1157" t="s">
        <v>141</v>
      </c>
      <c r="B49" s="385" t="s">
        <v>550</v>
      </c>
      <c r="C49" s="386">
        <v>7494.38</v>
      </c>
      <c r="D49" s="386">
        <v>1.03</v>
      </c>
      <c r="E49" s="386"/>
      <c r="F49" s="386"/>
      <c r="G49" s="167"/>
    </row>
    <row r="50" spans="1:7">
      <c r="A50" s="1157" t="s">
        <v>141</v>
      </c>
      <c r="B50" s="145" t="s">
        <v>551</v>
      </c>
      <c r="C50" s="386">
        <v>10609.86</v>
      </c>
      <c r="D50" s="386">
        <v>1.46</v>
      </c>
      <c r="E50" s="386"/>
      <c r="F50" s="386"/>
      <c r="G50" s="167"/>
    </row>
    <row r="51" spans="1:7">
      <c r="A51" s="1157" t="s">
        <v>141</v>
      </c>
      <c r="B51" s="510" t="s">
        <v>507</v>
      </c>
      <c r="C51" s="180">
        <v>727338.49</v>
      </c>
      <c r="D51" s="180">
        <v>100</v>
      </c>
      <c r="E51" s="180"/>
      <c r="F51" s="180"/>
      <c r="G51" s="205"/>
    </row>
    <row r="52" spans="1:7">
      <c r="A52" s="1157" t="s">
        <v>276</v>
      </c>
      <c r="B52" s="394" t="s">
        <v>956</v>
      </c>
      <c r="C52" s="181">
        <v>604023.73</v>
      </c>
      <c r="D52" s="384">
        <v>75.010000000000005</v>
      </c>
      <c r="E52" s="181">
        <v>902707.14</v>
      </c>
      <c r="F52" s="181">
        <v>20.71</v>
      </c>
      <c r="G52" s="204">
        <v>1.49</v>
      </c>
    </row>
    <row r="53" spans="1:7">
      <c r="A53" s="1157" t="s">
        <v>142</v>
      </c>
      <c r="B53" s="392" t="s">
        <v>957</v>
      </c>
      <c r="C53" s="166">
        <v>83075.16</v>
      </c>
      <c r="D53" s="166">
        <v>10.32</v>
      </c>
      <c r="E53" s="166">
        <v>587224.73</v>
      </c>
      <c r="F53" s="166">
        <v>13.47</v>
      </c>
      <c r="G53" s="167">
        <v>7.07</v>
      </c>
    </row>
    <row r="54" spans="1:7">
      <c r="A54" s="1157" t="s">
        <v>142</v>
      </c>
      <c r="B54" s="393" t="s">
        <v>958</v>
      </c>
      <c r="C54" s="166">
        <v>67662.53</v>
      </c>
      <c r="D54" s="166">
        <v>8.4</v>
      </c>
      <c r="E54" s="166">
        <v>1047894.37</v>
      </c>
      <c r="F54" s="166">
        <v>24.05</v>
      </c>
      <c r="G54" s="167">
        <v>15.49</v>
      </c>
    </row>
    <row r="55" spans="1:7">
      <c r="A55" s="1157" t="s">
        <v>142</v>
      </c>
      <c r="B55" s="393" t="s">
        <v>959</v>
      </c>
      <c r="C55" s="166">
        <v>24552.82</v>
      </c>
      <c r="D55" s="166">
        <v>3.05</v>
      </c>
      <c r="E55" s="166">
        <v>850061.16</v>
      </c>
      <c r="F55" s="166">
        <v>19.5</v>
      </c>
      <c r="G55" s="167">
        <v>34.619999999999997</v>
      </c>
    </row>
    <row r="56" spans="1:7">
      <c r="A56" s="1157" t="s">
        <v>142</v>
      </c>
      <c r="B56" s="393" t="s">
        <v>960</v>
      </c>
      <c r="C56" s="166">
        <v>9938.49</v>
      </c>
      <c r="D56" s="166">
        <v>1.23</v>
      </c>
      <c r="E56" s="166">
        <v>666523.48</v>
      </c>
      <c r="F56" s="166">
        <v>15.29</v>
      </c>
      <c r="G56" s="167">
        <v>67.06</v>
      </c>
    </row>
    <row r="57" spans="1:7">
      <c r="A57" s="1157" t="s">
        <v>142</v>
      </c>
      <c r="B57" s="393" t="s">
        <v>961</v>
      </c>
      <c r="C57" s="166">
        <v>1992.66</v>
      </c>
      <c r="D57" s="166">
        <v>0.25</v>
      </c>
      <c r="E57" s="166">
        <v>255072.18</v>
      </c>
      <c r="F57" s="166">
        <v>5.85</v>
      </c>
      <c r="G57" s="167">
        <v>128.01</v>
      </c>
    </row>
    <row r="58" spans="1:7">
      <c r="A58" s="1157" t="s">
        <v>142</v>
      </c>
      <c r="B58" s="393" t="s">
        <v>548</v>
      </c>
      <c r="C58" s="166">
        <v>189.09</v>
      </c>
      <c r="D58" s="166">
        <v>0.02</v>
      </c>
      <c r="E58" s="166">
        <v>49344.46</v>
      </c>
      <c r="F58" s="166">
        <v>1.1299999999999999</v>
      </c>
      <c r="G58" s="167">
        <v>260.95999999999998</v>
      </c>
    </row>
    <row r="59" spans="1:7">
      <c r="A59" s="1157" t="s">
        <v>142</v>
      </c>
      <c r="B59" s="145" t="s">
        <v>549</v>
      </c>
      <c r="C59" s="166">
        <v>791434.48</v>
      </c>
      <c r="D59" s="166">
        <v>98.28</v>
      </c>
      <c r="E59" s="166">
        <v>4358827.5199999996</v>
      </c>
      <c r="F59" s="166">
        <v>100</v>
      </c>
      <c r="G59" s="167">
        <v>5.51</v>
      </c>
    </row>
    <row r="60" spans="1:7" ht="29.25" customHeight="1">
      <c r="A60" s="1157" t="s">
        <v>142</v>
      </c>
      <c r="B60" s="385" t="s">
        <v>550</v>
      </c>
      <c r="C60" s="386">
        <v>3198.28</v>
      </c>
      <c r="D60" s="386">
        <v>0.4</v>
      </c>
      <c r="E60" s="386"/>
      <c r="F60" s="386"/>
      <c r="G60" s="167"/>
    </row>
    <row r="61" spans="1:7">
      <c r="A61" s="1157" t="s">
        <v>142</v>
      </c>
      <c r="B61" s="145" t="s">
        <v>551</v>
      </c>
      <c r="C61" s="386">
        <v>10618.43</v>
      </c>
      <c r="D61" s="386">
        <v>1.32</v>
      </c>
      <c r="E61" s="386"/>
      <c r="F61" s="386"/>
      <c r="G61" s="167"/>
    </row>
    <row r="62" spans="1:7">
      <c r="A62" s="1157" t="s">
        <v>142</v>
      </c>
      <c r="B62" s="510" t="s">
        <v>507</v>
      </c>
      <c r="C62" s="180">
        <v>805251.19</v>
      </c>
      <c r="D62" s="180">
        <v>100</v>
      </c>
      <c r="E62" s="180"/>
      <c r="F62" s="180"/>
      <c r="G62" s="205"/>
    </row>
    <row r="63" spans="1:7" ht="12.75" customHeight="1">
      <c r="A63" s="1157" t="s">
        <v>142</v>
      </c>
      <c r="B63" s="394" t="s">
        <v>956</v>
      </c>
      <c r="C63" s="181">
        <v>324174.45</v>
      </c>
      <c r="D63" s="384">
        <v>72.14</v>
      </c>
      <c r="E63" s="181">
        <v>365450.12</v>
      </c>
      <c r="F63" s="181">
        <v>10.47</v>
      </c>
      <c r="G63" s="204">
        <v>1.1299999999999999</v>
      </c>
    </row>
    <row r="64" spans="1:7" ht="12.75" customHeight="1">
      <c r="A64" s="1157" t="s">
        <v>142</v>
      </c>
      <c r="B64" s="392" t="s">
        <v>957</v>
      </c>
      <c r="C64" s="166">
        <v>24448.6</v>
      </c>
      <c r="D64" s="166">
        <v>5.44</v>
      </c>
      <c r="E64" s="166">
        <v>175363.55</v>
      </c>
      <c r="F64" s="166">
        <v>5.0199999999999996</v>
      </c>
      <c r="G64" s="167">
        <v>7.17</v>
      </c>
    </row>
    <row r="65" spans="1:7" ht="12.75" customHeight="1">
      <c r="A65" s="1157" t="s">
        <v>142</v>
      </c>
      <c r="B65" s="393" t="s">
        <v>958</v>
      </c>
      <c r="C65" s="166">
        <v>39473.14</v>
      </c>
      <c r="D65" s="166">
        <v>8.7799999999999994</v>
      </c>
      <c r="E65" s="166">
        <v>659189.77</v>
      </c>
      <c r="F65" s="166">
        <v>18.88</v>
      </c>
      <c r="G65" s="167">
        <v>16.7</v>
      </c>
    </row>
    <row r="66" spans="1:7" ht="12.75" customHeight="1">
      <c r="A66" s="1157" t="s">
        <v>142</v>
      </c>
      <c r="B66" s="393" t="s">
        <v>959</v>
      </c>
      <c r="C66" s="166">
        <v>28007.919999999998</v>
      </c>
      <c r="D66" s="166">
        <v>6.23</v>
      </c>
      <c r="E66" s="166">
        <v>984608.01</v>
      </c>
      <c r="F66" s="166">
        <v>28.2</v>
      </c>
      <c r="G66" s="167">
        <v>35.15</v>
      </c>
    </row>
    <row r="67" spans="1:7" ht="12.75" customHeight="1">
      <c r="A67" s="1157" t="s">
        <v>142</v>
      </c>
      <c r="B67" s="393" t="s">
        <v>960</v>
      </c>
      <c r="C67" s="166">
        <v>13305.46</v>
      </c>
      <c r="D67" s="166">
        <v>2.96</v>
      </c>
      <c r="E67" s="166">
        <v>897454.22</v>
      </c>
      <c r="F67" s="166">
        <v>25.7</v>
      </c>
      <c r="G67" s="167">
        <v>67.45</v>
      </c>
    </row>
    <row r="68" spans="1:7" ht="12.75" customHeight="1">
      <c r="A68" s="1157" t="s">
        <v>142</v>
      </c>
      <c r="B68" s="393" t="s">
        <v>961</v>
      </c>
      <c r="C68" s="166">
        <v>2757.73</v>
      </c>
      <c r="D68" s="166">
        <v>0.61</v>
      </c>
      <c r="E68" s="166">
        <v>353816.59</v>
      </c>
      <c r="F68" s="166">
        <v>10.130000000000001</v>
      </c>
      <c r="G68" s="167">
        <v>128.30000000000001</v>
      </c>
    </row>
    <row r="69" spans="1:7" ht="12.75" customHeight="1">
      <c r="A69" s="1157" t="s">
        <v>142</v>
      </c>
      <c r="B69" s="393" t="s">
        <v>548</v>
      </c>
      <c r="C69" s="166">
        <v>228.06</v>
      </c>
      <c r="D69" s="166">
        <v>0.05</v>
      </c>
      <c r="E69" s="166">
        <v>55941.41</v>
      </c>
      <c r="F69" s="166">
        <v>1.6</v>
      </c>
      <c r="G69" s="167">
        <v>245.29</v>
      </c>
    </row>
    <row r="70" spans="1:7" ht="12.75" customHeight="1">
      <c r="A70" s="1157" t="s">
        <v>142</v>
      </c>
      <c r="B70" s="145" t="s">
        <v>549</v>
      </c>
      <c r="C70" s="166">
        <v>432395.36</v>
      </c>
      <c r="D70" s="166">
        <v>96.21</v>
      </c>
      <c r="E70" s="166">
        <v>3491823.67</v>
      </c>
      <c r="F70" s="166">
        <v>100</v>
      </c>
      <c r="G70" s="167">
        <v>8.08</v>
      </c>
    </row>
    <row r="71" spans="1:7" ht="29.25" customHeight="1">
      <c r="A71" s="1157" t="s">
        <v>142</v>
      </c>
      <c r="B71" s="385" t="s">
        <v>550</v>
      </c>
      <c r="C71" s="386">
        <v>2750.91</v>
      </c>
      <c r="D71" s="386">
        <v>0.61</v>
      </c>
      <c r="E71" s="386"/>
      <c r="F71" s="386"/>
      <c r="G71" s="167"/>
    </row>
    <row r="72" spans="1:7" ht="12.75" customHeight="1">
      <c r="A72" s="1157" t="s">
        <v>142</v>
      </c>
      <c r="B72" s="145" t="s">
        <v>551</v>
      </c>
      <c r="C72" s="386">
        <v>14304.77</v>
      </c>
      <c r="D72" s="386">
        <v>3.18</v>
      </c>
      <c r="E72" s="386"/>
      <c r="F72" s="386"/>
      <c r="G72" s="167"/>
    </row>
    <row r="73" spans="1:7" ht="12.75" customHeight="1">
      <c r="A73" s="1157" t="s">
        <v>142</v>
      </c>
      <c r="B73" s="510" t="s">
        <v>507</v>
      </c>
      <c r="C73" s="180">
        <v>449451.04</v>
      </c>
      <c r="D73" s="180">
        <v>100</v>
      </c>
      <c r="E73" s="180"/>
      <c r="F73" s="180"/>
      <c r="G73" s="205"/>
    </row>
    <row r="74" spans="1:7">
      <c r="A74" s="1157" t="s">
        <v>657</v>
      </c>
      <c r="B74" s="394" t="s">
        <v>956</v>
      </c>
      <c r="C74" s="181">
        <v>432468.52</v>
      </c>
      <c r="D74" s="384">
        <v>40.79</v>
      </c>
      <c r="E74" s="181">
        <v>980744.5</v>
      </c>
      <c r="F74" s="181">
        <v>5.41</v>
      </c>
      <c r="G74" s="204">
        <v>2.27</v>
      </c>
    </row>
    <row r="75" spans="1:7">
      <c r="A75" s="1157" t="s">
        <v>657</v>
      </c>
      <c r="B75" s="392" t="s">
        <v>957</v>
      </c>
      <c r="C75" s="166">
        <v>209467.33</v>
      </c>
      <c r="D75" s="166">
        <v>19.75</v>
      </c>
      <c r="E75" s="166">
        <v>1508963.04</v>
      </c>
      <c r="F75" s="166">
        <v>8.32</v>
      </c>
      <c r="G75" s="167">
        <v>7.2</v>
      </c>
    </row>
    <row r="76" spans="1:7">
      <c r="A76" s="1157" t="s">
        <v>657</v>
      </c>
      <c r="B76" s="393" t="s">
        <v>958</v>
      </c>
      <c r="C76" s="166">
        <v>224647.84</v>
      </c>
      <c r="D76" s="166">
        <v>21.19</v>
      </c>
      <c r="E76" s="166">
        <v>3530271.67</v>
      </c>
      <c r="F76" s="166">
        <v>19.46</v>
      </c>
      <c r="G76" s="167">
        <v>15.71</v>
      </c>
    </row>
    <row r="77" spans="1:7">
      <c r="A77" s="1157" t="s">
        <v>657</v>
      </c>
      <c r="B77" s="393" t="s">
        <v>959</v>
      </c>
      <c r="C77" s="166">
        <v>80608.53</v>
      </c>
      <c r="D77" s="166">
        <v>7.6</v>
      </c>
      <c r="E77" s="166">
        <v>2797198.7</v>
      </c>
      <c r="F77" s="166">
        <v>15.42</v>
      </c>
      <c r="G77" s="167">
        <v>34.700000000000003</v>
      </c>
    </row>
    <row r="78" spans="1:7">
      <c r="A78" s="1157" t="s">
        <v>657</v>
      </c>
      <c r="B78" s="393" t="s">
        <v>960</v>
      </c>
      <c r="C78" s="166">
        <v>54432.12</v>
      </c>
      <c r="D78" s="166">
        <v>5.13</v>
      </c>
      <c r="E78" s="166">
        <v>3871308.6</v>
      </c>
      <c r="F78" s="166">
        <v>21.34</v>
      </c>
      <c r="G78" s="167">
        <v>71.12</v>
      </c>
    </row>
    <row r="79" spans="1:7">
      <c r="A79" s="1157" t="s">
        <v>657</v>
      </c>
      <c r="B79" s="393" t="s">
        <v>961</v>
      </c>
      <c r="C79" s="166">
        <v>29343.49</v>
      </c>
      <c r="D79" s="166">
        <v>2.77</v>
      </c>
      <c r="E79" s="166">
        <v>3970125.35</v>
      </c>
      <c r="F79" s="166">
        <v>21.9</v>
      </c>
      <c r="G79" s="167">
        <v>135.30000000000001</v>
      </c>
    </row>
    <row r="80" spans="1:7">
      <c r="A80" s="1157" t="s">
        <v>657</v>
      </c>
      <c r="B80" s="393" t="s">
        <v>548</v>
      </c>
      <c r="C80" s="166">
        <v>5826.53</v>
      </c>
      <c r="D80" s="166">
        <v>0.55000000000000004</v>
      </c>
      <c r="E80" s="166">
        <v>1478718.05</v>
      </c>
      <c r="F80" s="166">
        <v>8.15</v>
      </c>
      <c r="G80" s="167">
        <v>253.79</v>
      </c>
    </row>
    <row r="81" spans="1:7">
      <c r="A81" s="1157" t="s">
        <v>657</v>
      </c>
      <c r="B81" s="145" t="s">
        <v>549</v>
      </c>
      <c r="C81" s="166">
        <v>1036794.36</v>
      </c>
      <c r="D81" s="166">
        <v>97.78</v>
      </c>
      <c r="E81" s="166">
        <v>18137329.91</v>
      </c>
      <c r="F81" s="166">
        <v>100</v>
      </c>
      <c r="G81" s="167">
        <v>17.489999999999998</v>
      </c>
    </row>
    <row r="82" spans="1:7" ht="25.5">
      <c r="A82" s="1157" t="s">
        <v>657</v>
      </c>
      <c r="B82" s="385" t="s">
        <v>550</v>
      </c>
      <c r="C82" s="386">
        <v>4367.6499999999996</v>
      </c>
      <c r="D82" s="386">
        <v>0.41</v>
      </c>
      <c r="E82" s="386"/>
      <c r="F82" s="386"/>
      <c r="G82" s="167"/>
    </row>
    <row r="83" spans="1:7">
      <c r="A83" s="1157" t="s">
        <v>657</v>
      </c>
      <c r="B83" s="145" t="s">
        <v>551</v>
      </c>
      <c r="C83" s="386">
        <v>19195.11</v>
      </c>
      <c r="D83" s="386">
        <v>1.81</v>
      </c>
      <c r="E83" s="386"/>
      <c r="F83" s="386"/>
      <c r="G83" s="167"/>
    </row>
    <row r="84" spans="1:7">
      <c r="A84" s="1157" t="s">
        <v>657</v>
      </c>
      <c r="B84" s="510" t="s">
        <v>507</v>
      </c>
      <c r="C84" s="180">
        <v>1060357.1200000001</v>
      </c>
      <c r="D84" s="180">
        <v>100</v>
      </c>
      <c r="E84" s="180"/>
      <c r="F84" s="180"/>
      <c r="G84" s="205"/>
    </row>
  </sheetData>
  <mergeCells count="13">
    <mergeCell ref="A74:A84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/>
  <rowBreaks count="1" manualBreakCount="1">
    <brk id="5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K95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5.42578125" style="551" bestFit="1" customWidth="1"/>
    <col min="2" max="2" width="30.7109375" style="551" customWidth="1"/>
    <col min="3" max="3" width="20.5703125" style="551" customWidth="1"/>
    <col min="4" max="4" width="18.140625" style="551" customWidth="1"/>
    <col min="5" max="5" width="14.42578125" style="551" customWidth="1"/>
    <col min="6" max="6" width="16.5703125" style="551" customWidth="1"/>
    <col min="7" max="7" width="19.85546875" style="551" customWidth="1"/>
    <col min="8" max="16384" width="11.42578125" style="551"/>
  </cols>
  <sheetData>
    <row r="1" spans="1:11" ht="18">
      <c r="A1" s="1150" t="s">
        <v>540</v>
      </c>
      <c r="B1" s="1150"/>
      <c r="C1" s="1150"/>
      <c r="D1" s="1150"/>
      <c r="E1" s="1150"/>
      <c r="F1" s="1150"/>
      <c r="G1" s="1150"/>
    </row>
    <row r="3" spans="1:11" s="561" customFormat="1" ht="15">
      <c r="A3" s="1151" t="s">
        <v>1162</v>
      </c>
      <c r="B3" s="1151"/>
      <c r="C3" s="1151"/>
      <c r="D3" s="1151"/>
      <c r="E3" s="1151"/>
      <c r="F3" s="1151"/>
      <c r="G3" s="1151"/>
      <c r="H3" s="560"/>
      <c r="I3" s="560"/>
      <c r="J3" s="560"/>
      <c r="K3" s="560"/>
    </row>
    <row r="4" spans="1:11" ht="15">
      <c r="A4" s="1129" t="s">
        <v>416</v>
      </c>
      <c r="B4" s="1129"/>
      <c r="C4" s="1129"/>
      <c r="D4" s="1129"/>
      <c r="E4" s="1129"/>
      <c r="F4" s="1129"/>
      <c r="G4" s="1129"/>
      <c r="H4" s="104"/>
      <c r="I4" s="104"/>
      <c r="J4" s="104"/>
      <c r="K4" s="104"/>
    </row>
    <row r="5" spans="1:11" ht="13.5" thickBot="1"/>
    <row r="6" spans="1:11" ht="40.5" customHeight="1">
      <c r="A6" s="1152" t="s">
        <v>249</v>
      </c>
      <c r="B6" s="553" t="s">
        <v>541</v>
      </c>
      <c r="C6" s="1154" t="s">
        <v>542</v>
      </c>
      <c r="D6" s="1155"/>
      <c r="E6" s="1154" t="s">
        <v>543</v>
      </c>
      <c r="F6" s="1155"/>
      <c r="G6" s="554" t="s">
        <v>544</v>
      </c>
    </row>
    <row r="7" spans="1:11" ht="42" customHeight="1" thickBot="1">
      <c r="A7" s="1153"/>
      <c r="B7" s="556" t="s">
        <v>955</v>
      </c>
      <c r="C7" s="206" t="s">
        <v>1005</v>
      </c>
      <c r="D7" s="206" t="s">
        <v>940</v>
      </c>
      <c r="E7" s="206" t="s">
        <v>546</v>
      </c>
      <c r="F7" s="206" t="s">
        <v>940</v>
      </c>
      <c r="G7" s="390" t="s">
        <v>545</v>
      </c>
    </row>
    <row r="8" spans="1:11">
      <c r="A8" s="1156" t="s">
        <v>277</v>
      </c>
      <c r="B8" s="391" t="s">
        <v>956</v>
      </c>
      <c r="C8" s="164">
        <v>1055576.08</v>
      </c>
      <c r="D8" s="164">
        <v>85.46</v>
      </c>
      <c r="E8" s="164">
        <v>963978.8</v>
      </c>
      <c r="F8" s="164">
        <v>21.32</v>
      </c>
      <c r="G8" s="165">
        <v>0.91</v>
      </c>
    </row>
    <row r="9" spans="1:11">
      <c r="A9" s="1157" t="s">
        <v>983</v>
      </c>
      <c r="B9" s="392" t="s">
        <v>957</v>
      </c>
      <c r="C9" s="166">
        <v>76007.570000000007</v>
      </c>
      <c r="D9" s="166">
        <v>6.15</v>
      </c>
      <c r="E9" s="166">
        <v>534133.1</v>
      </c>
      <c r="F9" s="166">
        <v>11.81</v>
      </c>
      <c r="G9" s="167">
        <v>7.03</v>
      </c>
    </row>
    <row r="10" spans="1:11">
      <c r="A10" s="1157" t="s">
        <v>983</v>
      </c>
      <c r="B10" s="393" t="s">
        <v>958</v>
      </c>
      <c r="C10" s="166">
        <v>52680.34</v>
      </c>
      <c r="D10" s="166">
        <v>4.2699999999999996</v>
      </c>
      <c r="E10" s="166">
        <v>806809.81</v>
      </c>
      <c r="F10" s="166">
        <v>17.84</v>
      </c>
      <c r="G10" s="167">
        <v>15.32</v>
      </c>
    </row>
    <row r="11" spans="1:11">
      <c r="A11" s="1157" t="s">
        <v>983</v>
      </c>
      <c r="B11" s="393" t="s">
        <v>959</v>
      </c>
      <c r="C11" s="166">
        <v>15928.17</v>
      </c>
      <c r="D11" s="166">
        <v>1.29</v>
      </c>
      <c r="E11" s="166">
        <v>547317.6</v>
      </c>
      <c r="F11" s="166">
        <v>12.1</v>
      </c>
      <c r="G11" s="167">
        <v>34.36</v>
      </c>
    </row>
    <row r="12" spans="1:11">
      <c r="A12" s="1157" t="s">
        <v>983</v>
      </c>
      <c r="B12" s="393" t="s">
        <v>960</v>
      </c>
      <c r="C12" s="166">
        <v>6732.76</v>
      </c>
      <c r="D12" s="166">
        <v>0.55000000000000004</v>
      </c>
      <c r="E12" s="166">
        <v>463564.12</v>
      </c>
      <c r="F12" s="166">
        <v>10.25</v>
      </c>
      <c r="G12" s="167">
        <v>68.849999999999994</v>
      </c>
    </row>
    <row r="13" spans="1:11">
      <c r="A13" s="1157" t="s">
        <v>983</v>
      </c>
      <c r="B13" s="393" t="s">
        <v>961</v>
      </c>
      <c r="C13" s="166">
        <v>2907.25</v>
      </c>
      <c r="D13" s="166">
        <v>0.24</v>
      </c>
      <c r="E13" s="166">
        <v>398725.47</v>
      </c>
      <c r="F13" s="166">
        <v>8.82</v>
      </c>
      <c r="G13" s="167">
        <v>137.15</v>
      </c>
    </row>
    <row r="14" spans="1:11">
      <c r="A14" s="1157" t="s">
        <v>983</v>
      </c>
      <c r="B14" s="393" t="s">
        <v>548</v>
      </c>
      <c r="C14" s="166">
        <v>1707.19</v>
      </c>
      <c r="D14" s="166">
        <v>0.14000000000000001</v>
      </c>
      <c r="E14" s="166">
        <v>807569.9</v>
      </c>
      <c r="F14" s="166">
        <v>17.86</v>
      </c>
      <c r="G14" s="167">
        <v>473.04</v>
      </c>
    </row>
    <row r="15" spans="1:11">
      <c r="A15" s="1157" t="s">
        <v>983</v>
      </c>
      <c r="B15" s="145" t="s">
        <v>549</v>
      </c>
      <c r="C15" s="166">
        <v>1211539.3600000001</v>
      </c>
      <c r="D15" s="166">
        <v>98.1</v>
      </c>
      <c r="E15" s="166">
        <v>4522098.8</v>
      </c>
      <c r="F15" s="166">
        <v>100</v>
      </c>
      <c r="G15" s="167">
        <v>3.73</v>
      </c>
    </row>
    <row r="16" spans="1:11" ht="30.75" customHeight="1">
      <c r="A16" s="1157" t="s">
        <v>983</v>
      </c>
      <c r="B16" s="385" t="s">
        <v>550</v>
      </c>
      <c r="C16" s="386">
        <v>10232.68</v>
      </c>
      <c r="D16" s="386">
        <v>0.83</v>
      </c>
      <c r="E16" s="386"/>
      <c r="F16" s="386"/>
      <c r="G16" s="167"/>
    </row>
    <row r="17" spans="1:7" ht="18" customHeight="1">
      <c r="A17" s="1157" t="s">
        <v>983</v>
      </c>
      <c r="B17" s="385" t="s">
        <v>551</v>
      </c>
      <c r="C17" s="386">
        <v>13222.55</v>
      </c>
      <c r="D17" s="386">
        <v>1.07</v>
      </c>
      <c r="E17" s="386"/>
      <c r="F17" s="386"/>
      <c r="G17" s="167"/>
    </row>
    <row r="18" spans="1:7">
      <c r="A18" s="1147" t="s">
        <v>983</v>
      </c>
      <c r="B18" s="145" t="s">
        <v>507</v>
      </c>
      <c r="C18" s="166">
        <v>1234994.5900000001</v>
      </c>
      <c r="D18" s="166">
        <v>100</v>
      </c>
      <c r="E18" s="166"/>
      <c r="F18" s="166"/>
      <c r="G18" s="167"/>
    </row>
    <row r="19" spans="1:7">
      <c r="A19" s="1165" t="s">
        <v>1163</v>
      </c>
      <c r="B19" s="563" t="s">
        <v>956</v>
      </c>
      <c r="C19" s="564">
        <v>595552.23</v>
      </c>
      <c r="D19" s="564">
        <v>86.02</v>
      </c>
      <c r="E19" s="564">
        <v>602304.04</v>
      </c>
      <c r="F19" s="564">
        <v>36.840000000000003</v>
      </c>
      <c r="G19" s="565">
        <v>1.01</v>
      </c>
    </row>
    <row r="20" spans="1:7">
      <c r="A20" s="1165"/>
      <c r="B20" s="566" t="s">
        <v>957</v>
      </c>
      <c r="C20" s="567">
        <v>46938.97</v>
      </c>
      <c r="D20" s="567">
        <v>6.78</v>
      </c>
      <c r="E20" s="567">
        <v>328899.37</v>
      </c>
      <c r="F20" s="567">
        <v>20.11</v>
      </c>
      <c r="G20" s="568">
        <v>7.01</v>
      </c>
    </row>
    <row r="21" spans="1:7">
      <c r="A21" s="1165"/>
      <c r="B21" s="569" t="s">
        <v>958</v>
      </c>
      <c r="C21" s="567">
        <v>30081.31</v>
      </c>
      <c r="D21" s="567">
        <v>4.3499999999999996</v>
      </c>
      <c r="E21" s="567">
        <v>449107.54</v>
      </c>
      <c r="F21" s="567">
        <v>27.47</v>
      </c>
      <c r="G21" s="568">
        <v>14.93</v>
      </c>
    </row>
    <row r="22" spans="1:7">
      <c r="A22" s="1165"/>
      <c r="B22" s="569" t="s">
        <v>959</v>
      </c>
      <c r="C22" s="567">
        <v>5787.25</v>
      </c>
      <c r="D22" s="567">
        <v>0.84</v>
      </c>
      <c r="E22" s="567">
        <v>191225.82</v>
      </c>
      <c r="F22" s="567">
        <v>11.69</v>
      </c>
      <c r="G22" s="568">
        <v>33.04</v>
      </c>
    </row>
    <row r="23" spans="1:7">
      <c r="A23" s="1165"/>
      <c r="B23" s="569" t="s">
        <v>960</v>
      </c>
      <c r="C23" s="567">
        <v>914.07</v>
      </c>
      <c r="D23" s="567">
        <v>0.13</v>
      </c>
      <c r="E23" s="567">
        <v>57638.75</v>
      </c>
      <c r="F23" s="567">
        <v>3.52</v>
      </c>
      <c r="G23" s="568">
        <v>63.06</v>
      </c>
    </row>
    <row r="24" spans="1:7">
      <c r="A24" s="1165"/>
      <c r="B24" s="569" t="s">
        <v>961</v>
      </c>
      <c r="C24" s="567">
        <v>51.23</v>
      </c>
      <c r="D24" s="567">
        <v>0.01</v>
      </c>
      <c r="E24" s="567">
        <v>6116.12</v>
      </c>
      <c r="F24" s="567">
        <v>0.37</v>
      </c>
      <c r="G24" s="568">
        <v>119.39</v>
      </c>
    </row>
    <row r="25" spans="1:7">
      <c r="A25" s="1165"/>
      <c r="B25" s="569" t="s">
        <v>548</v>
      </c>
      <c r="C25" s="567">
        <v>0.31</v>
      </c>
      <c r="D25" s="567" t="s">
        <v>547</v>
      </c>
      <c r="E25" s="567">
        <v>67.989999999999995</v>
      </c>
      <c r="F25" s="567" t="s">
        <v>547</v>
      </c>
      <c r="G25" s="568">
        <v>219.32</v>
      </c>
    </row>
    <row r="26" spans="1:7">
      <c r="A26" s="1165"/>
      <c r="B26" s="570" t="s">
        <v>549</v>
      </c>
      <c r="C26" s="567">
        <v>679325.37</v>
      </c>
      <c r="D26" s="567">
        <v>98.13</v>
      </c>
      <c r="E26" s="567">
        <v>1635359.6300000001</v>
      </c>
      <c r="F26" s="567">
        <v>100</v>
      </c>
      <c r="G26" s="568">
        <v>2.41</v>
      </c>
    </row>
    <row r="27" spans="1:7" ht="30" customHeight="1">
      <c r="A27" s="1165"/>
      <c r="B27" s="571" t="s">
        <v>550</v>
      </c>
      <c r="C27" s="572">
        <v>1071.21</v>
      </c>
      <c r="D27" s="572">
        <v>0.15</v>
      </c>
      <c r="E27" s="572"/>
      <c r="F27" s="572"/>
      <c r="G27" s="568"/>
    </row>
    <row r="28" spans="1:7">
      <c r="A28" s="1165"/>
      <c r="B28" s="571" t="s">
        <v>551</v>
      </c>
      <c r="C28" s="572">
        <v>11878.76</v>
      </c>
      <c r="D28" s="572">
        <v>1.72</v>
      </c>
      <c r="E28" s="572"/>
      <c r="F28" s="572"/>
      <c r="G28" s="568"/>
    </row>
    <row r="29" spans="1:7">
      <c r="A29" s="1165"/>
      <c r="B29" s="573" t="s">
        <v>507</v>
      </c>
      <c r="C29" s="574">
        <v>692275.34</v>
      </c>
      <c r="D29" s="574">
        <v>100</v>
      </c>
      <c r="E29" s="574"/>
      <c r="F29" s="574"/>
      <c r="G29" s="575"/>
    </row>
    <row r="30" spans="1:7">
      <c r="A30" s="1147" t="s">
        <v>983</v>
      </c>
      <c r="B30" s="394" t="s">
        <v>956</v>
      </c>
      <c r="C30" s="181">
        <v>688884.69</v>
      </c>
      <c r="D30" s="384">
        <v>49.08</v>
      </c>
      <c r="E30" s="181">
        <v>1340347.8700000001</v>
      </c>
      <c r="F30" s="181">
        <v>6.23</v>
      </c>
      <c r="G30" s="204">
        <v>1.95</v>
      </c>
    </row>
    <row r="31" spans="1:7">
      <c r="A31" s="1148"/>
      <c r="B31" s="392" t="s">
        <v>957</v>
      </c>
      <c r="C31" s="166">
        <v>227370.14</v>
      </c>
      <c r="D31" s="166">
        <v>16.2</v>
      </c>
      <c r="E31" s="166">
        <v>1606037.37</v>
      </c>
      <c r="F31" s="166">
        <v>7.46</v>
      </c>
      <c r="G31" s="167">
        <v>7.06</v>
      </c>
    </row>
    <row r="32" spans="1:7">
      <c r="A32" s="1148"/>
      <c r="B32" s="393" t="s">
        <v>958</v>
      </c>
      <c r="C32" s="166">
        <v>181861.73</v>
      </c>
      <c r="D32" s="166">
        <v>12.96</v>
      </c>
      <c r="E32" s="166">
        <v>2901130.6</v>
      </c>
      <c r="F32" s="166">
        <v>13.48</v>
      </c>
      <c r="G32" s="167">
        <v>15.95</v>
      </c>
    </row>
    <row r="33" spans="1:7">
      <c r="A33" s="1148"/>
      <c r="B33" s="393" t="s">
        <v>959</v>
      </c>
      <c r="C33" s="166">
        <v>112617.7</v>
      </c>
      <c r="D33" s="166">
        <v>8.02</v>
      </c>
      <c r="E33" s="166">
        <v>4005422.87</v>
      </c>
      <c r="F33" s="166">
        <v>18.61</v>
      </c>
      <c r="G33" s="167">
        <v>35.57</v>
      </c>
    </row>
    <row r="34" spans="1:7">
      <c r="A34" s="1148"/>
      <c r="B34" s="393" t="s">
        <v>960</v>
      </c>
      <c r="C34" s="166">
        <v>67622.42</v>
      </c>
      <c r="D34" s="166">
        <v>4.82</v>
      </c>
      <c r="E34" s="166">
        <v>4664605.45</v>
      </c>
      <c r="F34" s="166">
        <v>21.66</v>
      </c>
      <c r="G34" s="167">
        <v>68.98</v>
      </c>
    </row>
    <row r="35" spans="1:7">
      <c r="A35" s="1148"/>
      <c r="B35" s="393" t="s">
        <v>961</v>
      </c>
      <c r="C35" s="166">
        <v>27835.439999999999</v>
      </c>
      <c r="D35" s="166">
        <v>1.98</v>
      </c>
      <c r="E35" s="166">
        <v>3793701.69</v>
      </c>
      <c r="F35" s="166">
        <v>17.63</v>
      </c>
      <c r="G35" s="167">
        <v>136.29</v>
      </c>
    </row>
    <row r="36" spans="1:7">
      <c r="A36" s="1148"/>
      <c r="B36" s="393" t="s">
        <v>548</v>
      </c>
      <c r="C36" s="166">
        <v>10345.17</v>
      </c>
      <c r="D36" s="166">
        <v>0.74</v>
      </c>
      <c r="E36" s="166">
        <v>3213041.46</v>
      </c>
      <c r="F36" s="166">
        <v>14.93</v>
      </c>
      <c r="G36" s="167">
        <v>310.58</v>
      </c>
    </row>
    <row r="37" spans="1:7">
      <c r="A37" s="1148"/>
      <c r="B37" s="145" t="s">
        <v>549</v>
      </c>
      <c r="C37" s="166">
        <v>1316537.29</v>
      </c>
      <c r="D37" s="166">
        <v>93.8</v>
      </c>
      <c r="E37" s="166">
        <v>21524287.310000002</v>
      </c>
      <c r="F37" s="166">
        <v>100</v>
      </c>
      <c r="G37" s="167">
        <v>16.350000000000001</v>
      </c>
    </row>
    <row r="38" spans="1:7" ht="30" customHeight="1">
      <c r="A38" s="1148"/>
      <c r="B38" s="385" t="s">
        <v>550</v>
      </c>
      <c r="C38" s="386">
        <v>32742.13</v>
      </c>
      <c r="D38" s="386">
        <v>2.33</v>
      </c>
      <c r="E38" s="386"/>
      <c r="F38" s="386"/>
      <c r="G38" s="167"/>
    </row>
    <row r="39" spans="1:7">
      <c r="A39" s="1148"/>
      <c r="B39" s="145" t="s">
        <v>551</v>
      </c>
      <c r="C39" s="386">
        <v>54329.279999999999</v>
      </c>
      <c r="D39" s="386">
        <v>3.87</v>
      </c>
      <c r="E39" s="386"/>
      <c r="F39" s="386"/>
      <c r="G39" s="167"/>
    </row>
    <row r="40" spans="1:7">
      <c r="A40" s="1149"/>
      <c r="B40" s="510" t="s">
        <v>507</v>
      </c>
      <c r="C40" s="180">
        <v>1403608.7</v>
      </c>
      <c r="D40" s="180">
        <v>100</v>
      </c>
      <c r="E40" s="180"/>
      <c r="F40" s="180"/>
      <c r="G40" s="205"/>
    </row>
    <row r="41" spans="1:7">
      <c r="A41" s="1147" t="s">
        <v>984</v>
      </c>
      <c r="B41" s="394" t="s">
        <v>956</v>
      </c>
      <c r="C41" s="181">
        <v>226904.09</v>
      </c>
      <c r="D41" s="384">
        <v>36.01</v>
      </c>
      <c r="E41" s="181">
        <v>537340.54</v>
      </c>
      <c r="F41" s="181">
        <v>3.9</v>
      </c>
      <c r="G41" s="204">
        <v>2.37</v>
      </c>
    </row>
    <row r="42" spans="1:7">
      <c r="A42" s="1148"/>
      <c r="B42" s="392" t="s">
        <v>957</v>
      </c>
      <c r="C42" s="166">
        <v>124956.39</v>
      </c>
      <c r="D42" s="166">
        <v>19.829999999999998</v>
      </c>
      <c r="E42" s="166">
        <v>891866.93</v>
      </c>
      <c r="F42" s="166">
        <v>6.47</v>
      </c>
      <c r="G42" s="167">
        <v>7.14</v>
      </c>
    </row>
    <row r="43" spans="1:7">
      <c r="A43" s="1148"/>
      <c r="B43" s="393" t="s">
        <v>958</v>
      </c>
      <c r="C43" s="166">
        <v>112025.15</v>
      </c>
      <c r="D43" s="166">
        <v>17.77</v>
      </c>
      <c r="E43" s="166">
        <v>1772189.53</v>
      </c>
      <c r="F43" s="166">
        <v>12.85</v>
      </c>
      <c r="G43" s="167">
        <v>15.82</v>
      </c>
    </row>
    <row r="44" spans="1:7">
      <c r="A44" s="1148"/>
      <c r="B44" s="393" t="s">
        <v>959</v>
      </c>
      <c r="C44" s="166">
        <v>61301.45</v>
      </c>
      <c r="D44" s="166">
        <v>9.73</v>
      </c>
      <c r="E44" s="166">
        <v>2177126.85</v>
      </c>
      <c r="F44" s="166">
        <v>15.79</v>
      </c>
      <c r="G44" s="167">
        <v>35.520000000000003</v>
      </c>
    </row>
    <row r="45" spans="1:7">
      <c r="A45" s="1148"/>
      <c r="B45" s="393" t="s">
        <v>960</v>
      </c>
      <c r="C45" s="166">
        <v>43197.39</v>
      </c>
      <c r="D45" s="166">
        <v>6.85</v>
      </c>
      <c r="E45" s="166">
        <v>3031818.01</v>
      </c>
      <c r="F45" s="166">
        <v>21.99</v>
      </c>
      <c r="G45" s="167">
        <v>70.19</v>
      </c>
    </row>
    <row r="46" spans="1:7">
      <c r="A46" s="1148"/>
      <c r="B46" s="393" t="s">
        <v>961</v>
      </c>
      <c r="C46" s="166">
        <v>22623.919999999998</v>
      </c>
      <c r="D46" s="166">
        <v>3.59</v>
      </c>
      <c r="E46" s="166">
        <v>3104810.85</v>
      </c>
      <c r="F46" s="166">
        <v>22.51</v>
      </c>
      <c r="G46" s="167">
        <v>137.24</v>
      </c>
    </row>
    <row r="47" spans="1:7">
      <c r="A47" s="1148"/>
      <c r="B47" s="393" t="s">
        <v>548</v>
      </c>
      <c r="C47" s="166">
        <v>7840.66</v>
      </c>
      <c r="D47" s="166">
        <v>1.24</v>
      </c>
      <c r="E47" s="166">
        <v>2274526.9500000002</v>
      </c>
      <c r="F47" s="166">
        <v>16.489999999999998</v>
      </c>
      <c r="G47" s="167">
        <v>290.08999999999997</v>
      </c>
    </row>
    <row r="48" spans="1:7">
      <c r="A48" s="1148"/>
      <c r="B48" s="145" t="s">
        <v>549</v>
      </c>
      <c r="C48" s="166">
        <v>598849.05000000005</v>
      </c>
      <c r="D48" s="166">
        <v>95.02</v>
      </c>
      <c r="E48" s="166">
        <v>13789679.66</v>
      </c>
      <c r="F48" s="166">
        <v>100</v>
      </c>
      <c r="G48" s="167">
        <v>23.03</v>
      </c>
    </row>
    <row r="49" spans="1:7" ht="30" customHeight="1">
      <c r="A49" s="1148"/>
      <c r="B49" s="385" t="s">
        <v>550</v>
      </c>
      <c r="C49" s="386">
        <v>9418.76</v>
      </c>
      <c r="D49" s="386">
        <v>1.49</v>
      </c>
      <c r="E49" s="386"/>
      <c r="F49" s="386"/>
      <c r="G49" s="167"/>
    </row>
    <row r="50" spans="1:7">
      <c r="A50" s="1148"/>
      <c r="B50" s="145" t="s">
        <v>551</v>
      </c>
      <c r="C50" s="386">
        <v>22018.52</v>
      </c>
      <c r="D50" s="386">
        <v>3.49</v>
      </c>
      <c r="E50" s="386"/>
      <c r="F50" s="386"/>
      <c r="G50" s="167"/>
    </row>
    <row r="51" spans="1:7">
      <c r="A51" s="1149"/>
      <c r="B51" s="510" t="s">
        <v>507</v>
      </c>
      <c r="C51" s="180">
        <v>630286.32999999996</v>
      </c>
      <c r="D51" s="180">
        <v>100</v>
      </c>
      <c r="E51" s="180"/>
      <c r="F51" s="180"/>
      <c r="G51" s="205"/>
    </row>
    <row r="52" spans="1:7">
      <c r="A52" s="1147" t="s">
        <v>985</v>
      </c>
      <c r="B52" s="394" t="s">
        <v>956</v>
      </c>
      <c r="C52" s="181">
        <v>56942.41</v>
      </c>
      <c r="D52" s="181">
        <v>27.99</v>
      </c>
      <c r="E52" s="181">
        <v>159494.67000000001</v>
      </c>
      <c r="F52" s="181">
        <v>6.61</v>
      </c>
      <c r="G52" s="204">
        <v>2.8</v>
      </c>
    </row>
    <row r="53" spans="1:7">
      <c r="A53" s="1148"/>
      <c r="B53" s="392" t="s">
        <v>957</v>
      </c>
      <c r="C53" s="166">
        <v>50700.97</v>
      </c>
      <c r="D53" s="166">
        <v>24.92</v>
      </c>
      <c r="E53" s="166">
        <v>370792.11</v>
      </c>
      <c r="F53" s="166">
        <v>15.36</v>
      </c>
      <c r="G53" s="167">
        <v>7.31</v>
      </c>
    </row>
    <row r="54" spans="1:7">
      <c r="A54" s="1148"/>
      <c r="B54" s="393" t="s">
        <v>958</v>
      </c>
      <c r="C54" s="166">
        <v>59742.34</v>
      </c>
      <c r="D54" s="166">
        <v>29.37</v>
      </c>
      <c r="E54" s="166">
        <v>925669.72</v>
      </c>
      <c r="F54" s="166">
        <v>38.340000000000003</v>
      </c>
      <c r="G54" s="167">
        <v>15.49</v>
      </c>
    </row>
    <row r="55" spans="1:7">
      <c r="A55" s="1148"/>
      <c r="B55" s="393" t="s">
        <v>959</v>
      </c>
      <c r="C55" s="166">
        <v>15005.26</v>
      </c>
      <c r="D55" s="166">
        <v>7.38</v>
      </c>
      <c r="E55" s="166">
        <v>500016.69</v>
      </c>
      <c r="F55" s="166">
        <v>20.71</v>
      </c>
      <c r="G55" s="167">
        <v>33.32</v>
      </c>
    </row>
    <row r="56" spans="1:7">
      <c r="A56" s="1148"/>
      <c r="B56" s="393" t="s">
        <v>960</v>
      </c>
      <c r="C56" s="166">
        <v>4645.37</v>
      </c>
      <c r="D56" s="166">
        <v>2.2799999999999998</v>
      </c>
      <c r="E56" s="166">
        <v>317983.05</v>
      </c>
      <c r="F56" s="166">
        <v>13.17</v>
      </c>
      <c r="G56" s="167">
        <v>68.45</v>
      </c>
    </row>
    <row r="57" spans="1:7">
      <c r="A57" s="1148"/>
      <c r="B57" s="393" t="s">
        <v>961</v>
      </c>
      <c r="C57" s="166">
        <v>951.94</v>
      </c>
      <c r="D57" s="166">
        <v>0.47</v>
      </c>
      <c r="E57" s="166">
        <v>115493.73</v>
      </c>
      <c r="F57" s="166">
        <v>4.78</v>
      </c>
      <c r="G57" s="167">
        <v>121.32</v>
      </c>
    </row>
    <row r="58" spans="1:7">
      <c r="A58" s="1148"/>
      <c r="B58" s="393" t="s">
        <v>548</v>
      </c>
      <c r="C58" s="166">
        <v>90.27</v>
      </c>
      <c r="D58" s="166">
        <v>0.04</v>
      </c>
      <c r="E58" s="166">
        <v>24909.29</v>
      </c>
      <c r="F58" s="166">
        <v>1.03</v>
      </c>
      <c r="G58" s="167">
        <v>275.94</v>
      </c>
    </row>
    <row r="59" spans="1:7">
      <c r="A59" s="1148"/>
      <c r="B59" s="145" t="s">
        <v>549</v>
      </c>
      <c r="C59" s="166">
        <v>188078.56</v>
      </c>
      <c r="D59" s="166">
        <v>92.45</v>
      </c>
      <c r="E59" s="166">
        <v>2414359.2599999998</v>
      </c>
      <c r="F59" s="166">
        <v>100</v>
      </c>
      <c r="G59" s="167">
        <v>12.84</v>
      </c>
    </row>
    <row r="60" spans="1:7" ht="30" customHeight="1">
      <c r="A60" s="1148"/>
      <c r="B60" s="385" t="s">
        <v>550</v>
      </c>
      <c r="C60" s="386">
        <v>82.33</v>
      </c>
      <c r="D60" s="386">
        <v>0.04</v>
      </c>
      <c r="E60" s="386"/>
      <c r="F60" s="386"/>
      <c r="G60" s="167"/>
    </row>
    <row r="61" spans="1:7">
      <c r="A61" s="1148"/>
      <c r="B61" s="385" t="s">
        <v>551</v>
      </c>
      <c r="C61" s="386">
        <v>15275.54</v>
      </c>
      <c r="D61" s="386">
        <v>7.51</v>
      </c>
      <c r="E61" s="386"/>
      <c r="F61" s="386"/>
      <c r="G61" s="167"/>
    </row>
    <row r="62" spans="1:7">
      <c r="A62" s="1149"/>
      <c r="B62" s="510" t="s">
        <v>507</v>
      </c>
      <c r="C62" s="180">
        <v>203436.43</v>
      </c>
      <c r="D62" s="180">
        <v>100</v>
      </c>
      <c r="E62" s="180"/>
      <c r="F62" s="180"/>
      <c r="G62" s="205"/>
    </row>
    <row r="63" spans="1:7">
      <c r="A63" s="1147" t="s">
        <v>986</v>
      </c>
      <c r="B63" s="394" t="s">
        <v>956</v>
      </c>
      <c r="C63" s="181">
        <v>506454.27</v>
      </c>
      <c r="D63" s="181">
        <v>46.87</v>
      </c>
      <c r="E63" s="181">
        <v>1125945.0900000001</v>
      </c>
      <c r="F63" s="181">
        <v>8.8800000000000008</v>
      </c>
      <c r="G63" s="204">
        <v>2.2200000000000002</v>
      </c>
    </row>
    <row r="64" spans="1:7">
      <c r="A64" s="1148"/>
      <c r="B64" s="392" t="s">
        <v>957</v>
      </c>
      <c r="C64" s="166">
        <v>221571.05</v>
      </c>
      <c r="D64" s="166">
        <v>20.5</v>
      </c>
      <c r="E64" s="166">
        <v>1578234.2</v>
      </c>
      <c r="F64" s="166">
        <v>12.44</v>
      </c>
      <c r="G64" s="167">
        <v>7.12</v>
      </c>
    </row>
    <row r="65" spans="1:7">
      <c r="A65" s="1148"/>
      <c r="B65" s="393" t="s">
        <v>958</v>
      </c>
      <c r="C65" s="166">
        <v>164091.01999999999</v>
      </c>
      <c r="D65" s="166">
        <v>15.19</v>
      </c>
      <c r="E65" s="166">
        <v>2524930.48</v>
      </c>
      <c r="F65" s="166">
        <v>19.91</v>
      </c>
      <c r="G65" s="167">
        <v>15.39</v>
      </c>
    </row>
    <row r="66" spans="1:7">
      <c r="A66" s="1148"/>
      <c r="B66" s="393" t="s">
        <v>959</v>
      </c>
      <c r="C66" s="166">
        <v>66327.16</v>
      </c>
      <c r="D66" s="166">
        <v>6.14</v>
      </c>
      <c r="E66" s="166">
        <v>2315399.42</v>
      </c>
      <c r="F66" s="166">
        <v>18.25</v>
      </c>
      <c r="G66" s="167">
        <v>34.909999999999997</v>
      </c>
    </row>
    <row r="67" spans="1:7">
      <c r="A67" s="1148"/>
      <c r="B67" s="393" t="s">
        <v>960</v>
      </c>
      <c r="C67" s="166">
        <v>34483.94</v>
      </c>
      <c r="D67" s="166">
        <v>3.19</v>
      </c>
      <c r="E67" s="166">
        <v>2375097.75</v>
      </c>
      <c r="F67" s="166">
        <v>18.73</v>
      </c>
      <c r="G67" s="167">
        <v>68.88</v>
      </c>
    </row>
    <row r="68" spans="1:7">
      <c r="A68" s="1148"/>
      <c r="B68" s="393" t="s">
        <v>961</v>
      </c>
      <c r="C68" s="166">
        <v>12731.98</v>
      </c>
      <c r="D68" s="166">
        <v>1.18</v>
      </c>
      <c r="E68" s="166">
        <v>1711093.11</v>
      </c>
      <c r="F68" s="166">
        <v>13.49</v>
      </c>
      <c r="G68" s="167">
        <v>134.38999999999999</v>
      </c>
    </row>
    <row r="69" spans="1:7">
      <c r="A69" s="1148"/>
      <c r="B69" s="393" t="s">
        <v>548</v>
      </c>
      <c r="C69" s="166">
        <v>3473.89</v>
      </c>
      <c r="D69" s="166">
        <v>0.32</v>
      </c>
      <c r="E69" s="166">
        <v>1053095.1499999999</v>
      </c>
      <c r="F69" s="166">
        <v>8.3000000000000007</v>
      </c>
      <c r="G69" s="167">
        <v>303.14999999999998</v>
      </c>
    </row>
    <row r="70" spans="1:7">
      <c r="A70" s="1148"/>
      <c r="B70" s="145" t="s">
        <v>549</v>
      </c>
      <c r="C70" s="166">
        <v>1009133.31</v>
      </c>
      <c r="D70" s="166">
        <v>93.39</v>
      </c>
      <c r="E70" s="166">
        <v>12683795.199999999</v>
      </c>
      <c r="F70" s="166">
        <v>100</v>
      </c>
      <c r="G70" s="167">
        <v>12.57</v>
      </c>
    </row>
    <row r="71" spans="1:7" ht="30" customHeight="1">
      <c r="A71" s="1148"/>
      <c r="B71" s="385" t="s">
        <v>550</v>
      </c>
      <c r="C71" s="386">
        <v>12646.42</v>
      </c>
      <c r="D71" s="386">
        <v>1.17</v>
      </c>
      <c r="E71" s="386"/>
      <c r="F71" s="386"/>
      <c r="G71" s="167"/>
    </row>
    <row r="72" spans="1:7">
      <c r="A72" s="1148"/>
      <c r="B72" s="385" t="s">
        <v>551</v>
      </c>
      <c r="C72" s="386">
        <v>58829.01</v>
      </c>
      <c r="D72" s="386">
        <v>5.44</v>
      </c>
      <c r="E72" s="386"/>
      <c r="F72" s="386"/>
      <c r="G72" s="167"/>
    </row>
    <row r="73" spans="1:7">
      <c r="A73" s="1149"/>
      <c r="B73" s="510" t="s">
        <v>507</v>
      </c>
      <c r="C73" s="180">
        <v>1080608.74</v>
      </c>
      <c r="D73" s="180">
        <v>100</v>
      </c>
      <c r="E73" s="180"/>
      <c r="F73" s="180"/>
      <c r="G73" s="205"/>
    </row>
    <row r="74" spans="1:7">
      <c r="A74" s="1147" t="s">
        <v>987</v>
      </c>
      <c r="B74" s="394" t="s">
        <v>956</v>
      </c>
      <c r="C74" s="181">
        <v>719808.1</v>
      </c>
      <c r="D74" s="181">
        <v>88.76</v>
      </c>
      <c r="E74" s="181">
        <v>688996.25</v>
      </c>
      <c r="F74" s="181">
        <v>42.57</v>
      </c>
      <c r="G74" s="204">
        <v>0.96</v>
      </c>
    </row>
    <row r="75" spans="1:7">
      <c r="A75" s="1148"/>
      <c r="B75" s="392" t="s">
        <v>957</v>
      </c>
      <c r="C75" s="166">
        <v>40068.78</v>
      </c>
      <c r="D75" s="166">
        <v>4.9400000000000004</v>
      </c>
      <c r="E75" s="166">
        <v>277879.08</v>
      </c>
      <c r="F75" s="166">
        <v>17.170000000000002</v>
      </c>
      <c r="G75" s="167">
        <v>6.94</v>
      </c>
    </row>
    <row r="76" spans="1:7">
      <c r="A76" s="1148"/>
      <c r="B76" s="393" t="s">
        <v>958</v>
      </c>
      <c r="C76" s="166">
        <v>25721.759999999998</v>
      </c>
      <c r="D76" s="166">
        <v>3.17</v>
      </c>
      <c r="E76" s="166">
        <v>392752.83</v>
      </c>
      <c r="F76" s="166">
        <v>24.26</v>
      </c>
      <c r="G76" s="167">
        <v>15.27</v>
      </c>
    </row>
    <row r="77" spans="1:7">
      <c r="A77" s="1148"/>
      <c r="B77" s="393" t="s">
        <v>959</v>
      </c>
      <c r="C77" s="166">
        <v>6153.21</v>
      </c>
      <c r="D77" s="166">
        <v>0.76</v>
      </c>
      <c r="E77" s="166">
        <v>203975.78</v>
      </c>
      <c r="F77" s="166">
        <v>12.6</v>
      </c>
      <c r="G77" s="167">
        <v>33.15</v>
      </c>
    </row>
    <row r="78" spans="1:7">
      <c r="A78" s="1148"/>
      <c r="B78" s="393" t="s">
        <v>960</v>
      </c>
      <c r="C78" s="166">
        <v>838.85</v>
      </c>
      <c r="D78" s="166">
        <v>0.1</v>
      </c>
      <c r="E78" s="166">
        <v>51651.3</v>
      </c>
      <c r="F78" s="166">
        <v>3.19</v>
      </c>
      <c r="G78" s="167">
        <v>61.57</v>
      </c>
    </row>
    <row r="79" spans="1:7">
      <c r="A79" s="1148"/>
      <c r="B79" s="393" t="s">
        <v>961</v>
      </c>
      <c r="C79" s="166">
        <v>29.26</v>
      </c>
      <c r="D79" s="166">
        <v>0</v>
      </c>
      <c r="E79" s="166">
        <v>3363.19</v>
      </c>
      <c r="F79" s="166">
        <v>0.21</v>
      </c>
      <c r="G79" s="167">
        <v>114.94</v>
      </c>
    </row>
    <row r="80" spans="1:7">
      <c r="A80" s="1148"/>
      <c r="B80" s="393" t="s">
        <v>548</v>
      </c>
      <c r="C80" s="166">
        <v>0</v>
      </c>
      <c r="D80" s="166">
        <v>0</v>
      </c>
      <c r="E80" s="166">
        <v>0</v>
      </c>
      <c r="F80" s="166">
        <v>0</v>
      </c>
      <c r="G80" s="167">
        <v>0</v>
      </c>
    </row>
    <row r="81" spans="1:7">
      <c r="A81" s="1148"/>
      <c r="B81" s="145" t="s">
        <v>549</v>
      </c>
      <c r="C81" s="166">
        <v>792619.96</v>
      </c>
      <c r="D81" s="166">
        <v>97.73</v>
      </c>
      <c r="E81" s="166">
        <v>1618618.43</v>
      </c>
      <c r="F81" s="166">
        <v>100</v>
      </c>
      <c r="G81" s="167">
        <v>2.04</v>
      </c>
    </row>
    <row r="82" spans="1:7" ht="30" customHeight="1">
      <c r="A82" s="1148"/>
      <c r="B82" s="385" t="s">
        <v>550</v>
      </c>
      <c r="C82" s="386">
        <v>1488.54</v>
      </c>
      <c r="D82" s="386">
        <v>0.18</v>
      </c>
      <c r="E82" s="386"/>
      <c r="F82" s="386"/>
      <c r="G82" s="167"/>
    </row>
    <row r="83" spans="1:7">
      <c r="A83" s="1148"/>
      <c r="B83" s="385" t="s">
        <v>551</v>
      </c>
      <c r="C83" s="386">
        <v>16940.47</v>
      </c>
      <c r="D83" s="386">
        <v>2.09</v>
      </c>
      <c r="E83" s="386"/>
      <c r="F83" s="386"/>
      <c r="G83" s="167"/>
    </row>
    <row r="84" spans="1:7">
      <c r="A84" s="1149"/>
      <c r="B84" s="145" t="s">
        <v>507</v>
      </c>
      <c r="C84" s="166">
        <v>811048.97</v>
      </c>
      <c r="D84" s="166">
        <v>100</v>
      </c>
      <c r="E84" s="166"/>
      <c r="F84" s="166"/>
      <c r="G84" s="167"/>
    </row>
    <row r="85" spans="1:7">
      <c r="A85" s="1147" t="s">
        <v>153</v>
      </c>
      <c r="B85" s="394" t="s">
        <v>956</v>
      </c>
      <c r="C85" s="181">
        <v>853008.3</v>
      </c>
      <c r="D85" s="181">
        <v>80.77</v>
      </c>
      <c r="E85" s="181">
        <v>1029733.93</v>
      </c>
      <c r="F85" s="181">
        <v>28.82</v>
      </c>
      <c r="G85" s="204">
        <v>1.21</v>
      </c>
    </row>
    <row r="86" spans="1:7">
      <c r="A86" s="1148"/>
      <c r="B86" s="392" t="s">
        <v>957</v>
      </c>
      <c r="C86" s="166">
        <v>98957.13</v>
      </c>
      <c r="D86" s="166">
        <v>9.3699999999999992</v>
      </c>
      <c r="E86" s="166">
        <v>697467.58</v>
      </c>
      <c r="F86" s="166">
        <v>19.52</v>
      </c>
      <c r="G86" s="167">
        <v>7.05</v>
      </c>
    </row>
    <row r="87" spans="1:7">
      <c r="A87" s="1148"/>
      <c r="B87" s="393" t="s">
        <v>958</v>
      </c>
      <c r="C87" s="166">
        <v>57486.57</v>
      </c>
      <c r="D87" s="166">
        <v>5.44</v>
      </c>
      <c r="E87" s="166">
        <v>849122.28</v>
      </c>
      <c r="F87" s="166">
        <v>23.76</v>
      </c>
      <c r="G87" s="167">
        <v>14.77</v>
      </c>
    </row>
    <row r="88" spans="1:7">
      <c r="A88" s="1148"/>
      <c r="B88" s="393" t="s">
        <v>959</v>
      </c>
      <c r="C88" s="166">
        <v>11133.93</v>
      </c>
      <c r="D88" s="166">
        <v>1.05</v>
      </c>
      <c r="E88" s="166">
        <v>375258.29</v>
      </c>
      <c r="F88" s="166">
        <v>10.5</v>
      </c>
      <c r="G88" s="167">
        <v>33.700000000000003</v>
      </c>
    </row>
    <row r="89" spans="1:7">
      <c r="A89" s="1148"/>
      <c r="B89" s="393" t="s">
        <v>960</v>
      </c>
      <c r="C89" s="166">
        <v>3619.51</v>
      </c>
      <c r="D89" s="166">
        <v>0.34</v>
      </c>
      <c r="E89" s="166">
        <v>247292.82</v>
      </c>
      <c r="F89" s="166">
        <v>6.92</v>
      </c>
      <c r="G89" s="167">
        <v>68.319999999999993</v>
      </c>
    </row>
    <row r="90" spans="1:7">
      <c r="A90" s="1148"/>
      <c r="B90" s="393" t="s">
        <v>961</v>
      </c>
      <c r="C90" s="166">
        <v>1337.07</v>
      </c>
      <c r="D90" s="166">
        <v>0.13</v>
      </c>
      <c r="E90" s="166">
        <v>181735.1</v>
      </c>
      <c r="F90" s="166">
        <v>5.09</v>
      </c>
      <c r="G90" s="167">
        <v>135.91999999999999</v>
      </c>
    </row>
    <row r="91" spans="1:7">
      <c r="A91" s="1148"/>
      <c r="B91" s="393" t="s">
        <v>548</v>
      </c>
      <c r="C91" s="166">
        <v>573.95000000000005</v>
      </c>
      <c r="D91" s="166">
        <v>0.05</v>
      </c>
      <c r="E91" s="166">
        <v>192693.87</v>
      </c>
      <c r="F91" s="166">
        <v>5.39</v>
      </c>
      <c r="G91" s="167">
        <v>335.73</v>
      </c>
    </row>
    <row r="92" spans="1:7">
      <c r="A92" s="1148"/>
      <c r="B92" s="145" t="s">
        <v>549</v>
      </c>
      <c r="C92" s="166">
        <v>1026116.46</v>
      </c>
      <c r="D92" s="166">
        <v>97.15</v>
      </c>
      <c r="E92" s="166">
        <v>3573303.87</v>
      </c>
      <c r="F92" s="166">
        <v>100</v>
      </c>
      <c r="G92" s="167">
        <v>3.48</v>
      </c>
    </row>
    <row r="93" spans="1:7" ht="30" customHeight="1">
      <c r="A93" s="1148"/>
      <c r="B93" s="385" t="s">
        <v>550</v>
      </c>
      <c r="C93" s="386">
        <v>16532.8</v>
      </c>
      <c r="D93" s="386">
        <v>1.57</v>
      </c>
      <c r="E93" s="386"/>
      <c r="F93" s="386"/>
      <c r="G93" s="167"/>
    </row>
    <row r="94" spans="1:7">
      <c r="A94" s="1148"/>
      <c r="B94" s="385" t="s">
        <v>551</v>
      </c>
      <c r="C94" s="386">
        <v>13477.13</v>
      </c>
      <c r="D94" s="386">
        <v>1.28</v>
      </c>
      <c r="E94" s="386"/>
      <c r="F94" s="386"/>
      <c r="G94" s="167"/>
    </row>
    <row r="95" spans="1:7" ht="13.5" thickBot="1">
      <c r="A95" s="1164"/>
      <c r="B95" s="146" t="s">
        <v>507</v>
      </c>
      <c r="C95" s="174">
        <v>1056126.3899999999</v>
      </c>
      <c r="D95" s="174">
        <v>100</v>
      </c>
      <c r="E95" s="174"/>
      <c r="F95" s="174"/>
      <c r="G95" s="179"/>
    </row>
  </sheetData>
  <mergeCells count="14">
    <mergeCell ref="A74:A84"/>
    <mergeCell ref="A85:A95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51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J84"/>
  <sheetViews>
    <sheetView view="pageBreakPreview" zoomScale="75" zoomScaleNormal="75" workbookViewId="0">
      <selection activeCell="E26" sqref="E26"/>
    </sheetView>
  </sheetViews>
  <sheetFormatPr baseColWidth="10" defaultColWidth="9.140625" defaultRowHeight="12.75"/>
  <cols>
    <col min="1" max="1" width="23.85546875" style="551" customWidth="1"/>
    <col min="2" max="2" width="30.7109375" style="551" customWidth="1"/>
    <col min="3" max="10" width="16.28515625" style="551" customWidth="1"/>
    <col min="11" max="16384" width="9.140625" style="551"/>
  </cols>
  <sheetData>
    <row r="1" spans="1:10" ht="18">
      <c r="A1" s="1150" t="s">
        <v>540</v>
      </c>
      <c r="B1" s="1150"/>
      <c r="C1" s="1150"/>
      <c r="D1" s="1150"/>
      <c r="E1" s="1150"/>
      <c r="F1" s="1150"/>
      <c r="G1" s="1150"/>
      <c r="H1" s="1150"/>
      <c r="I1" s="1150"/>
      <c r="J1" s="1150"/>
    </row>
    <row r="3" spans="1:10" s="561" customFormat="1" ht="15">
      <c r="A3" s="1151" t="s">
        <v>1164</v>
      </c>
      <c r="B3" s="1151"/>
      <c r="C3" s="1151"/>
      <c r="D3" s="1151"/>
      <c r="E3" s="1151"/>
      <c r="F3" s="1151"/>
      <c r="G3" s="1151"/>
      <c r="H3" s="1151"/>
      <c r="I3" s="1151"/>
      <c r="J3" s="1151"/>
    </row>
    <row r="4" spans="1:10" ht="13.5" thickBo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31.5" customHeight="1">
      <c r="A5" s="1152" t="s">
        <v>249</v>
      </c>
      <c r="B5" s="1168" t="s">
        <v>541</v>
      </c>
      <c r="C5" s="1170" t="s">
        <v>558</v>
      </c>
      <c r="D5" s="1170"/>
      <c r="E5" s="1170"/>
      <c r="F5" s="1170"/>
      <c r="G5" s="1170"/>
      <c r="H5" s="1170"/>
      <c r="I5" s="1168" t="s">
        <v>1001</v>
      </c>
      <c r="J5" s="1171"/>
    </row>
    <row r="6" spans="1:10" ht="31.5" customHeight="1">
      <c r="A6" s="1166"/>
      <c r="B6" s="1169"/>
      <c r="C6" s="1172" t="s">
        <v>559</v>
      </c>
      <c r="D6" s="1172"/>
      <c r="E6" s="1172" t="s">
        <v>560</v>
      </c>
      <c r="F6" s="1172"/>
      <c r="G6" s="1172" t="s">
        <v>561</v>
      </c>
      <c r="H6" s="1172"/>
      <c r="I6" s="1173" t="s">
        <v>562</v>
      </c>
      <c r="J6" s="1174"/>
    </row>
    <row r="7" spans="1:10" ht="31.5" customHeight="1">
      <c r="A7" s="1167"/>
      <c r="B7" s="552" t="s">
        <v>955</v>
      </c>
      <c r="C7" s="555" t="s">
        <v>1005</v>
      </c>
      <c r="D7" s="555" t="s">
        <v>940</v>
      </c>
      <c r="E7" s="555" t="s">
        <v>1005</v>
      </c>
      <c r="F7" s="555" t="s">
        <v>940</v>
      </c>
      <c r="G7" s="555" t="s">
        <v>1005</v>
      </c>
      <c r="H7" s="555" t="s">
        <v>940</v>
      </c>
      <c r="I7" s="555" t="s">
        <v>1005</v>
      </c>
      <c r="J7" s="558" t="s">
        <v>940</v>
      </c>
    </row>
    <row r="8" spans="1:10" ht="27.75" customHeight="1">
      <c r="A8" s="1147" t="s">
        <v>139</v>
      </c>
      <c r="B8" s="394" t="s">
        <v>956</v>
      </c>
      <c r="C8" s="181"/>
      <c r="D8" s="181"/>
      <c r="E8" s="181">
        <v>330.01</v>
      </c>
      <c r="F8" s="181">
        <v>0.04</v>
      </c>
      <c r="G8" s="181">
        <v>9436.75</v>
      </c>
      <c r="H8" s="181">
        <v>1.19</v>
      </c>
      <c r="I8" s="181">
        <v>9766.76</v>
      </c>
      <c r="J8" s="204">
        <v>1.23</v>
      </c>
    </row>
    <row r="9" spans="1:10">
      <c r="A9" s="1148"/>
      <c r="B9" s="392" t="s">
        <v>957</v>
      </c>
      <c r="C9" s="166"/>
      <c r="D9" s="166"/>
      <c r="E9" s="166">
        <v>220.63</v>
      </c>
      <c r="F9" s="166">
        <v>0.03</v>
      </c>
      <c r="G9" s="166">
        <v>2504.16</v>
      </c>
      <c r="H9" s="166">
        <v>0.31</v>
      </c>
      <c r="I9" s="166">
        <v>2724.79</v>
      </c>
      <c r="J9" s="167">
        <v>0.34</v>
      </c>
    </row>
    <row r="10" spans="1:10">
      <c r="A10" s="1148"/>
      <c r="B10" s="393" t="s">
        <v>958</v>
      </c>
      <c r="C10" s="166"/>
      <c r="D10" s="166"/>
      <c r="E10" s="166">
        <v>1182.51</v>
      </c>
      <c r="F10" s="166">
        <v>0.15</v>
      </c>
      <c r="G10" s="166">
        <v>19788.73</v>
      </c>
      <c r="H10" s="166">
        <v>2.4900000000000002</v>
      </c>
      <c r="I10" s="166">
        <v>20971.240000000002</v>
      </c>
      <c r="J10" s="167">
        <v>2.64</v>
      </c>
    </row>
    <row r="11" spans="1:10">
      <c r="A11" s="1148"/>
      <c r="B11" s="393" t="s">
        <v>959</v>
      </c>
      <c r="C11" s="166"/>
      <c r="D11" s="166"/>
      <c r="E11" s="166">
        <v>2926.41</v>
      </c>
      <c r="F11" s="166">
        <v>0.37</v>
      </c>
      <c r="G11" s="166">
        <v>58299.56</v>
      </c>
      <c r="H11" s="166">
        <v>7.33</v>
      </c>
      <c r="I11" s="166">
        <v>61225.97</v>
      </c>
      <c r="J11" s="167">
        <v>7.7</v>
      </c>
    </row>
    <row r="12" spans="1:10">
      <c r="A12" s="1148"/>
      <c r="B12" s="393" t="s">
        <v>960</v>
      </c>
      <c r="C12" s="166"/>
      <c r="D12" s="166"/>
      <c r="E12" s="166">
        <v>4678.82</v>
      </c>
      <c r="F12" s="166">
        <v>0.59</v>
      </c>
      <c r="G12" s="166">
        <v>106804.35</v>
      </c>
      <c r="H12" s="166">
        <v>13.43</v>
      </c>
      <c r="I12" s="166">
        <v>111483.17</v>
      </c>
      <c r="J12" s="167">
        <v>14.02</v>
      </c>
    </row>
    <row r="13" spans="1:10">
      <c r="A13" s="1148"/>
      <c r="B13" s="393" t="s">
        <v>961</v>
      </c>
      <c r="C13" s="166"/>
      <c r="D13" s="166"/>
      <c r="E13" s="166">
        <v>5526.76</v>
      </c>
      <c r="F13" s="166">
        <v>0.7</v>
      </c>
      <c r="G13" s="166">
        <v>132989.6</v>
      </c>
      <c r="H13" s="166">
        <v>16.73</v>
      </c>
      <c r="I13" s="166">
        <v>138516.35999999999</v>
      </c>
      <c r="J13" s="167">
        <v>17.43</v>
      </c>
    </row>
    <row r="14" spans="1:10">
      <c r="A14" s="1148"/>
      <c r="B14" s="393" t="s">
        <v>548</v>
      </c>
      <c r="C14" s="166"/>
      <c r="D14" s="166"/>
      <c r="E14" s="166">
        <v>15107.6</v>
      </c>
      <c r="F14" s="166">
        <v>1.9</v>
      </c>
      <c r="G14" s="166">
        <v>407404.23</v>
      </c>
      <c r="H14" s="166">
        <v>51.24</v>
      </c>
      <c r="I14" s="166">
        <v>422511.83</v>
      </c>
      <c r="J14" s="167">
        <v>53.14</v>
      </c>
    </row>
    <row r="15" spans="1:10">
      <c r="A15" s="1148"/>
      <c r="B15" s="145" t="s">
        <v>549</v>
      </c>
      <c r="C15" s="166"/>
      <c r="D15" s="166"/>
      <c r="E15" s="166">
        <v>29972.74</v>
      </c>
      <c r="F15" s="166">
        <v>3.78</v>
      </c>
      <c r="G15" s="166">
        <v>737227.38</v>
      </c>
      <c r="H15" s="166">
        <v>92.72</v>
      </c>
      <c r="I15" s="166">
        <v>767200.12</v>
      </c>
      <c r="J15" s="167">
        <v>96.5</v>
      </c>
    </row>
    <row r="16" spans="1:10" ht="25.5" customHeight="1">
      <c r="A16" s="1148"/>
      <c r="B16" s="385" t="s">
        <v>550</v>
      </c>
      <c r="C16" s="166"/>
      <c r="D16" s="166"/>
      <c r="E16" s="166">
        <v>481.47</v>
      </c>
      <c r="F16" s="166">
        <v>0.06</v>
      </c>
      <c r="G16" s="166">
        <v>5800.72</v>
      </c>
      <c r="H16" s="166">
        <v>0.73</v>
      </c>
      <c r="I16" s="166">
        <v>6282.19</v>
      </c>
      <c r="J16" s="167">
        <v>0.79</v>
      </c>
    </row>
    <row r="17" spans="1:10">
      <c r="A17" s="1148"/>
      <c r="B17" s="145" t="s">
        <v>551</v>
      </c>
      <c r="C17" s="166"/>
      <c r="D17" s="166"/>
      <c r="E17" s="166">
        <v>4510.1000000000004</v>
      </c>
      <c r="F17" s="166">
        <v>0.56000000000000005</v>
      </c>
      <c r="G17" s="166">
        <v>17046.009999999998</v>
      </c>
      <c r="H17" s="166">
        <v>2.15</v>
      </c>
      <c r="I17" s="166">
        <v>21556.11</v>
      </c>
      <c r="J17" s="167">
        <v>2.71</v>
      </c>
    </row>
    <row r="18" spans="1:10">
      <c r="A18" s="1149"/>
      <c r="B18" s="510" t="s">
        <v>507</v>
      </c>
      <c r="C18" s="180"/>
      <c r="D18" s="180"/>
      <c r="E18" s="180">
        <v>34964.31</v>
      </c>
      <c r="F18" s="180">
        <v>4.4000000000000004</v>
      </c>
      <c r="G18" s="180">
        <v>760074.11</v>
      </c>
      <c r="H18" s="180">
        <v>95.6</v>
      </c>
      <c r="I18" s="180">
        <v>795038.42</v>
      </c>
      <c r="J18" s="205">
        <v>100</v>
      </c>
    </row>
    <row r="19" spans="1:10" ht="18" customHeight="1">
      <c r="A19" s="1147" t="s">
        <v>962</v>
      </c>
      <c r="B19" s="394" t="s">
        <v>956</v>
      </c>
      <c r="C19" s="181">
        <v>47869.47</v>
      </c>
      <c r="D19" s="181">
        <v>8.23</v>
      </c>
      <c r="E19" s="181">
        <v>2.37</v>
      </c>
      <c r="F19" s="181" t="s">
        <v>547</v>
      </c>
      <c r="G19" s="181">
        <v>0</v>
      </c>
      <c r="H19" s="181">
        <v>0</v>
      </c>
      <c r="I19" s="181">
        <v>47871.839999999997</v>
      </c>
      <c r="J19" s="204">
        <v>8.23</v>
      </c>
    </row>
    <row r="20" spans="1:10">
      <c r="A20" s="1148"/>
      <c r="B20" s="392" t="s">
        <v>957</v>
      </c>
      <c r="C20" s="166">
        <v>39994.31</v>
      </c>
      <c r="D20" s="166">
        <v>6.88</v>
      </c>
      <c r="E20" s="166">
        <v>13.24</v>
      </c>
      <c r="F20" s="166" t="s">
        <v>547</v>
      </c>
      <c r="G20" s="166">
        <v>0</v>
      </c>
      <c r="H20" s="166">
        <v>0</v>
      </c>
      <c r="I20" s="166">
        <v>40007.550000000003</v>
      </c>
      <c r="J20" s="167">
        <v>6.88</v>
      </c>
    </row>
    <row r="21" spans="1:10">
      <c r="A21" s="1148"/>
      <c r="B21" s="393" t="s">
        <v>958</v>
      </c>
      <c r="C21" s="166">
        <v>62975.54</v>
      </c>
      <c r="D21" s="166">
        <v>10.83</v>
      </c>
      <c r="E21" s="166">
        <v>236.09</v>
      </c>
      <c r="F21" s="166">
        <v>0.04</v>
      </c>
      <c r="G21" s="166">
        <v>0</v>
      </c>
      <c r="H21" s="166">
        <v>0</v>
      </c>
      <c r="I21" s="166">
        <v>63211.63</v>
      </c>
      <c r="J21" s="167">
        <v>10.87</v>
      </c>
    </row>
    <row r="22" spans="1:10">
      <c r="A22" s="1148"/>
      <c r="B22" s="393" t="s">
        <v>959</v>
      </c>
      <c r="C22" s="166">
        <v>64660.89</v>
      </c>
      <c r="D22" s="166">
        <v>11.12</v>
      </c>
      <c r="E22" s="166">
        <v>650.41</v>
      </c>
      <c r="F22" s="166">
        <v>0.11</v>
      </c>
      <c r="G22" s="166">
        <v>0</v>
      </c>
      <c r="H22" s="166">
        <v>0</v>
      </c>
      <c r="I22" s="166">
        <v>65311.3</v>
      </c>
      <c r="J22" s="167">
        <v>11.23</v>
      </c>
    </row>
    <row r="23" spans="1:10">
      <c r="A23" s="1148"/>
      <c r="B23" s="393" t="s">
        <v>960</v>
      </c>
      <c r="C23" s="166">
        <v>73234.62</v>
      </c>
      <c r="D23" s="166">
        <v>12.59</v>
      </c>
      <c r="E23" s="166">
        <v>785.48</v>
      </c>
      <c r="F23" s="166">
        <v>0.14000000000000001</v>
      </c>
      <c r="G23" s="166">
        <v>0</v>
      </c>
      <c r="H23" s="166">
        <v>0</v>
      </c>
      <c r="I23" s="166">
        <v>74020.100000000006</v>
      </c>
      <c r="J23" s="167">
        <v>12.73</v>
      </c>
    </row>
    <row r="24" spans="1:10">
      <c r="A24" s="1148"/>
      <c r="B24" s="393" t="s">
        <v>961</v>
      </c>
      <c r="C24" s="166">
        <v>76497.11</v>
      </c>
      <c r="D24" s="166">
        <v>13.15</v>
      </c>
      <c r="E24" s="166">
        <v>825.65</v>
      </c>
      <c r="F24" s="166">
        <v>0.14000000000000001</v>
      </c>
      <c r="G24" s="166">
        <v>0</v>
      </c>
      <c r="H24" s="166">
        <v>0</v>
      </c>
      <c r="I24" s="166">
        <v>77322.759999999995</v>
      </c>
      <c r="J24" s="167">
        <v>13.29</v>
      </c>
    </row>
    <row r="25" spans="1:10">
      <c r="A25" s="1148"/>
      <c r="B25" s="393" t="s">
        <v>548</v>
      </c>
      <c r="C25" s="166">
        <v>148362.94</v>
      </c>
      <c r="D25" s="166">
        <v>25.5</v>
      </c>
      <c r="E25" s="166">
        <v>3639.58</v>
      </c>
      <c r="F25" s="166">
        <v>0.62</v>
      </c>
      <c r="G25" s="166">
        <v>0</v>
      </c>
      <c r="H25" s="166">
        <v>0</v>
      </c>
      <c r="I25" s="166">
        <v>152002.51999999999</v>
      </c>
      <c r="J25" s="167">
        <v>26.12</v>
      </c>
    </row>
    <row r="26" spans="1:10">
      <c r="A26" s="1148"/>
      <c r="B26" s="145" t="s">
        <v>549</v>
      </c>
      <c r="C26" s="166">
        <v>513594.88</v>
      </c>
      <c r="D26" s="166">
        <v>88.3</v>
      </c>
      <c r="E26" s="166">
        <v>6152.82</v>
      </c>
      <c r="F26" s="166">
        <v>1.05</v>
      </c>
      <c r="G26" s="166">
        <v>0</v>
      </c>
      <c r="H26" s="166">
        <v>0</v>
      </c>
      <c r="I26" s="166">
        <v>519747.7</v>
      </c>
      <c r="J26" s="167">
        <v>89.35</v>
      </c>
    </row>
    <row r="27" spans="1:10" ht="27.75" customHeight="1">
      <c r="A27" s="1148"/>
      <c r="B27" s="385" t="s">
        <v>550</v>
      </c>
      <c r="C27" s="166">
        <v>10472.61</v>
      </c>
      <c r="D27" s="166">
        <v>1.8</v>
      </c>
      <c r="E27" s="166">
        <v>39.42</v>
      </c>
      <c r="F27" s="166">
        <v>0.01</v>
      </c>
      <c r="G27" s="166">
        <v>0</v>
      </c>
      <c r="H27" s="166">
        <v>0</v>
      </c>
      <c r="I27" s="166">
        <v>10512.03</v>
      </c>
      <c r="J27" s="167">
        <v>1.81</v>
      </c>
    </row>
    <row r="28" spans="1:10">
      <c r="A28" s="1148"/>
      <c r="B28" s="145" t="s">
        <v>551</v>
      </c>
      <c r="C28" s="166">
        <v>51077.47</v>
      </c>
      <c r="D28" s="166">
        <v>8.7799999999999994</v>
      </c>
      <c r="E28" s="166">
        <v>320.99</v>
      </c>
      <c r="F28" s="166">
        <v>0.06</v>
      </c>
      <c r="G28" s="166">
        <v>0</v>
      </c>
      <c r="H28" s="166">
        <v>0</v>
      </c>
      <c r="I28" s="166">
        <v>51398.46</v>
      </c>
      <c r="J28" s="167">
        <v>8.84</v>
      </c>
    </row>
    <row r="29" spans="1:10">
      <c r="A29" s="1149"/>
      <c r="B29" s="510" t="s">
        <v>507</v>
      </c>
      <c r="C29" s="180">
        <v>575144.95999999996</v>
      </c>
      <c r="D29" s="180">
        <v>98.88</v>
      </c>
      <c r="E29" s="180">
        <v>6513.23</v>
      </c>
      <c r="F29" s="180">
        <v>1.1200000000000001</v>
      </c>
      <c r="G29" s="180">
        <v>0</v>
      </c>
      <c r="H29" s="180">
        <v>0</v>
      </c>
      <c r="I29" s="180">
        <v>581658.18999999994</v>
      </c>
      <c r="J29" s="205">
        <v>100</v>
      </c>
    </row>
    <row r="30" spans="1:10" ht="15.75" customHeight="1">
      <c r="A30" s="1147" t="s">
        <v>963</v>
      </c>
      <c r="B30" s="394" t="s">
        <v>956</v>
      </c>
      <c r="C30" s="181">
        <v>32106.959999999999</v>
      </c>
      <c r="D30" s="181">
        <v>3.66</v>
      </c>
      <c r="E30" s="181">
        <v>0</v>
      </c>
      <c r="F30" s="181">
        <v>0</v>
      </c>
      <c r="G30" s="181">
        <v>0</v>
      </c>
      <c r="H30" s="181">
        <v>0</v>
      </c>
      <c r="I30" s="181">
        <v>32106.959999999999</v>
      </c>
      <c r="J30" s="204">
        <v>3.66</v>
      </c>
    </row>
    <row r="31" spans="1:10">
      <c r="A31" s="1148"/>
      <c r="B31" s="392" t="s">
        <v>957</v>
      </c>
      <c r="C31" s="166">
        <v>37222.239999999998</v>
      </c>
      <c r="D31" s="166">
        <v>4.24</v>
      </c>
      <c r="E31" s="166">
        <v>0.88</v>
      </c>
      <c r="F31" s="166" t="s">
        <v>547</v>
      </c>
      <c r="G31" s="166">
        <v>0</v>
      </c>
      <c r="H31" s="166">
        <v>0</v>
      </c>
      <c r="I31" s="166">
        <v>37223.120000000003</v>
      </c>
      <c r="J31" s="167">
        <v>4.24</v>
      </c>
    </row>
    <row r="32" spans="1:10">
      <c r="A32" s="1148"/>
      <c r="B32" s="393" t="s">
        <v>958</v>
      </c>
      <c r="C32" s="166">
        <v>81932.789999999994</v>
      </c>
      <c r="D32" s="166">
        <v>9.34</v>
      </c>
      <c r="E32" s="166">
        <v>27.27</v>
      </c>
      <c r="F32" s="166" t="s">
        <v>547</v>
      </c>
      <c r="G32" s="166">
        <v>0</v>
      </c>
      <c r="H32" s="166">
        <v>0</v>
      </c>
      <c r="I32" s="166">
        <v>81960.06</v>
      </c>
      <c r="J32" s="167">
        <v>9.34</v>
      </c>
    </row>
    <row r="33" spans="1:10">
      <c r="A33" s="1148"/>
      <c r="B33" s="393" t="s">
        <v>959</v>
      </c>
      <c r="C33" s="166">
        <v>111029.6</v>
      </c>
      <c r="D33" s="166">
        <v>12.65</v>
      </c>
      <c r="E33" s="166">
        <v>154.47999999999999</v>
      </c>
      <c r="F33" s="166">
        <v>0.02</v>
      </c>
      <c r="G33" s="166">
        <v>0</v>
      </c>
      <c r="H33" s="166">
        <v>0</v>
      </c>
      <c r="I33" s="166">
        <v>111184.08</v>
      </c>
      <c r="J33" s="167">
        <v>12.67</v>
      </c>
    </row>
    <row r="34" spans="1:10">
      <c r="A34" s="1148"/>
      <c r="B34" s="393" t="s">
        <v>960</v>
      </c>
      <c r="C34" s="166">
        <v>170070</v>
      </c>
      <c r="D34" s="166">
        <v>19.38</v>
      </c>
      <c r="E34" s="166">
        <v>644.51</v>
      </c>
      <c r="F34" s="166">
        <v>7.0000000000000007E-2</v>
      </c>
      <c r="G34" s="166">
        <v>0</v>
      </c>
      <c r="H34" s="166">
        <v>0</v>
      </c>
      <c r="I34" s="166">
        <v>170714.51</v>
      </c>
      <c r="J34" s="167">
        <v>19.45</v>
      </c>
    </row>
    <row r="35" spans="1:10">
      <c r="A35" s="1148"/>
      <c r="B35" s="393" t="s">
        <v>961</v>
      </c>
      <c r="C35" s="166">
        <v>205012.98</v>
      </c>
      <c r="D35" s="166">
        <v>23.37</v>
      </c>
      <c r="E35" s="166">
        <v>2075.06</v>
      </c>
      <c r="F35" s="166">
        <v>0.24</v>
      </c>
      <c r="G35" s="166">
        <v>0</v>
      </c>
      <c r="H35" s="166">
        <v>0</v>
      </c>
      <c r="I35" s="166">
        <v>207088.04</v>
      </c>
      <c r="J35" s="167">
        <v>23.61</v>
      </c>
    </row>
    <row r="36" spans="1:10">
      <c r="A36" s="1148"/>
      <c r="B36" s="393" t="s">
        <v>548</v>
      </c>
      <c r="C36" s="166">
        <v>195765.52</v>
      </c>
      <c r="D36" s="166">
        <v>22.31</v>
      </c>
      <c r="E36" s="166">
        <v>10344.780000000001</v>
      </c>
      <c r="F36" s="166">
        <v>1.18</v>
      </c>
      <c r="G36" s="166">
        <v>0</v>
      </c>
      <c r="H36" s="166">
        <v>0</v>
      </c>
      <c r="I36" s="166">
        <v>206110.3</v>
      </c>
      <c r="J36" s="167">
        <v>23.49</v>
      </c>
    </row>
    <row r="37" spans="1:10">
      <c r="A37" s="1148"/>
      <c r="B37" s="145" t="s">
        <v>549</v>
      </c>
      <c r="C37" s="166">
        <v>833140.09</v>
      </c>
      <c r="D37" s="166">
        <v>94.95</v>
      </c>
      <c r="E37" s="166">
        <v>13246.98</v>
      </c>
      <c r="F37" s="166">
        <v>1.51</v>
      </c>
      <c r="G37" s="166">
        <v>0</v>
      </c>
      <c r="H37" s="166">
        <v>0</v>
      </c>
      <c r="I37" s="166">
        <v>846387.07</v>
      </c>
      <c r="J37" s="167">
        <v>96.46</v>
      </c>
    </row>
    <row r="38" spans="1:10" ht="24" customHeight="1">
      <c r="A38" s="1148"/>
      <c r="B38" s="385" t="s">
        <v>550</v>
      </c>
      <c r="C38" s="166">
        <v>10389.19</v>
      </c>
      <c r="D38" s="166">
        <v>1.18</v>
      </c>
      <c r="E38" s="166">
        <v>2.31</v>
      </c>
      <c r="F38" s="166" t="s">
        <v>547</v>
      </c>
      <c r="G38" s="166">
        <v>0</v>
      </c>
      <c r="H38" s="166">
        <v>0</v>
      </c>
      <c r="I38" s="166">
        <v>10391.5</v>
      </c>
      <c r="J38" s="167">
        <v>1.18</v>
      </c>
    </row>
    <row r="39" spans="1:10">
      <c r="A39" s="1148"/>
      <c r="B39" s="145" t="s">
        <v>551</v>
      </c>
      <c r="C39" s="166">
        <v>20478.73</v>
      </c>
      <c r="D39" s="166">
        <v>2.33</v>
      </c>
      <c r="E39" s="166">
        <v>231.28</v>
      </c>
      <c r="F39" s="166">
        <v>0.03</v>
      </c>
      <c r="G39" s="166">
        <v>0</v>
      </c>
      <c r="H39" s="166">
        <v>0</v>
      </c>
      <c r="I39" s="166">
        <v>20710.009999999998</v>
      </c>
      <c r="J39" s="167">
        <v>2.36</v>
      </c>
    </row>
    <row r="40" spans="1:10">
      <c r="A40" s="1149"/>
      <c r="B40" s="510" t="s">
        <v>507</v>
      </c>
      <c r="C40" s="180">
        <v>864008.01</v>
      </c>
      <c r="D40" s="180">
        <v>98.46</v>
      </c>
      <c r="E40" s="180">
        <v>13480.57</v>
      </c>
      <c r="F40" s="180">
        <v>1.54</v>
      </c>
      <c r="G40" s="180">
        <v>0</v>
      </c>
      <c r="H40" s="180">
        <v>0</v>
      </c>
      <c r="I40" s="180">
        <v>877488.58</v>
      </c>
      <c r="J40" s="205">
        <v>100</v>
      </c>
    </row>
    <row r="41" spans="1:10" ht="21.75" customHeight="1">
      <c r="A41" s="1175" t="s">
        <v>155</v>
      </c>
      <c r="B41" s="235" t="s">
        <v>956</v>
      </c>
      <c r="C41" s="181">
        <v>134101.97</v>
      </c>
      <c r="D41" s="181">
        <v>16.66</v>
      </c>
      <c r="E41" s="181">
        <v>82231.73</v>
      </c>
      <c r="F41" s="181">
        <v>10.210000000000001</v>
      </c>
      <c r="G41" s="181">
        <v>0</v>
      </c>
      <c r="H41" s="181">
        <v>0</v>
      </c>
      <c r="I41" s="181">
        <v>216333.7</v>
      </c>
      <c r="J41" s="204">
        <v>26.87</v>
      </c>
    </row>
    <row r="42" spans="1:10">
      <c r="A42" s="1176"/>
      <c r="B42" s="395" t="s">
        <v>957</v>
      </c>
      <c r="C42" s="166">
        <v>37105.589999999997</v>
      </c>
      <c r="D42" s="166">
        <v>4.6100000000000003</v>
      </c>
      <c r="E42" s="166">
        <v>38726.699999999997</v>
      </c>
      <c r="F42" s="166">
        <v>4.8099999999999996</v>
      </c>
      <c r="G42" s="166">
        <v>0</v>
      </c>
      <c r="H42" s="166">
        <v>0</v>
      </c>
      <c r="I42" s="166">
        <v>75832.289999999994</v>
      </c>
      <c r="J42" s="167">
        <v>9.42</v>
      </c>
    </row>
    <row r="43" spans="1:10">
      <c r="A43" s="1176"/>
      <c r="B43" s="230" t="s">
        <v>958</v>
      </c>
      <c r="C43" s="166">
        <v>38041.07</v>
      </c>
      <c r="D43" s="166">
        <v>4.7300000000000004</v>
      </c>
      <c r="E43" s="166">
        <v>79475.38</v>
      </c>
      <c r="F43" s="166">
        <v>9.8699999999999992</v>
      </c>
      <c r="G43" s="166">
        <v>0</v>
      </c>
      <c r="H43" s="166">
        <v>0</v>
      </c>
      <c r="I43" s="166">
        <v>117516.45</v>
      </c>
      <c r="J43" s="167">
        <v>14.6</v>
      </c>
    </row>
    <row r="44" spans="1:10">
      <c r="A44" s="1176"/>
      <c r="B44" s="230" t="s">
        <v>959</v>
      </c>
      <c r="C44" s="166">
        <v>17038.7</v>
      </c>
      <c r="D44" s="166">
        <v>2.12</v>
      </c>
      <c r="E44" s="166">
        <v>69608.19</v>
      </c>
      <c r="F44" s="166">
        <v>8.65</v>
      </c>
      <c r="G44" s="166">
        <v>0</v>
      </c>
      <c r="H44" s="166">
        <v>0</v>
      </c>
      <c r="I44" s="166">
        <v>86646.89</v>
      </c>
      <c r="J44" s="167">
        <v>10.77</v>
      </c>
    </row>
    <row r="45" spans="1:10">
      <c r="A45" s="1176"/>
      <c r="B45" s="230" t="s">
        <v>960</v>
      </c>
      <c r="C45" s="166">
        <v>10737.27</v>
      </c>
      <c r="D45" s="166">
        <v>1.33</v>
      </c>
      <c r="E45" s="166">
        <v>68721.41</v>
      </c>
      <c r="F45" s="166">
        <v>8.5399999999999991</v>
      </c>
      <c r="G45" s="166">
        <v>0</v>
      </c>
      <c r="H45" s="166">
        <v>0</v>
      </c>
      <c r="I45" s="166">
        <v>79458.679999999993</v>
      </c>
      <c r="J45" s="167">
        <v>9.8699999999999992</v>
      </c>
    </row>
    <row r="46" spans="1:10">
      <c r="A46" s="1176"/>
      <c r="B46" s="230" t="s">
        <v>961</v>
      </c>
      <c r="C46" s="166">
        <v>7472.99</v>
      </c>
      <c r="D46" s="166">
        <v>0.93</v>
      </c>
      <c r="E46" s="166">
        <v>65706.649999999994</v>
      </c>
      <c r="F46" s="166">
        <v>8.16</v>
      </c>
      <c r="G46" s="166">
        <v>0</v>
      </c>
      <c r="H46" s="166">
        <v>0</v>
      </c>
      <c r="I46" s="166">
        <v>73179.64</v>
      </c>
      <c r="J46" s="167">
        <v>9.09</v>
      </c>
    </row>
    <row r="47" spans="1:10">
      <c r="A47" s="1176"/>
      <c r="B47" s="230" t="s">
        <v>548</v>
      </c>
      <c r="C47" s="166">
        <v>6538.39</v>
      </c>
      <c r="D47" s="166">
        <v>0.81</v>
      </c>
      <c r="E47" s="166">
        <v>136427.41</v>
      </c>
      <c r="F47" s="166">
        <v>16.940000000000001</v>
      </c>
      <c r="G47" s="166">
        <v>0</v>
      </c>
      <c r="H47" s="166">
        <v>0</v>
      </c>
      <c r="I47" s="166">
        <v>142965.79999999999</v>
      </c>
      <c r="J47" s="167">
        <v>17.75</v>
      </c>
    </row>
    <row r="48" spans="1:10">
      <c r="A48" s="1176"/>
      <c r="B48" s="195" t="s">
        <v>549</v>
      </c>
      <c r="C48" s="166">
        <v>251035.98</v>
      </c>
      <c r="D48" s="166">
        <v>31.19</v>
      </c>
      <c r="E48" s="166">
        <v>540897.47</v>
      </c>
      <c r="F48" s="166">
        <v>67.180000000000007</v>
      </c>
      <c r="G48" s="166">
        <v>0</v>
      </c>
      <c r="H48" s="166">
        <v>0</v>
      </c>
      <c r="I48" s="166">
        <v>791933.45</v>
      </c>
      <c r="J48" s="167">
        <v>98.37</v>
      </c>
    </row>
    <row r="49" spans="1:10" ht="27.75" customHeight="1">
      <c r="A49" s="1176"/>
      <c r="B49" s="397" t="s">
        <v>550</v>
      </c>
      <c r="C49" s="166">
        <v>1880.58</v>
      </c>
      <c r="D49" s="166">
        <v>0.23</v>
      </c>
      <c r="E49" s="166">
        <v>2508.4499999999998</v>
      </c>
      <c r="F49" s="166">
        <v>0.32</v>
      </c>
      <c r="G49" s="166">
        <v>0</v>
      </c>
      <c r="H49" s="166">
        <v>0</v>
      </c>
      <c r="I49" s="166">
        <v>4389.03</v>
      </c>
      <c r="J49" s="167">
        <v>0.55000000000000004</v>
      </c>
    </row>
    <row r="50" spans="1:10">
      <c r="A50" s="1176"/>
      <c r="B50" s="195" t="s">
        <v>551</v>
      </c>
      <c r="C50" s="166">
        <v>3885.1</v>
      </c>
      <c r="D50" s="166">
        <v>0.48</v>
      </c>
      <c r="E50" s="166">
        <v>4807.3900000000003</v>
      </c>
      <c r="F50" s="166">
        <v>0.6</v>
      </c>
      <c r="G50" s="166">
        <v>0</v>
      </c>
      <c r="H50" s="166">
        <v>0</v>
      </c>
      <c r="I50" s="166">
        <v>8692.49</v>
      </c>
      <c r="J50" s="167">
        <v>1.08</v>
      </c>
    </row>
    <row r="51" spans="1:10">
      <c r="A51" s="1177"/>
      <c r="B51" s="210" t="s">
        <v>507</v>
      </c>
      <c r="C51" s="180">
        <v>256801.66</v>
      </c>
      <c r="D51" s="180">
        <v>31.9</v>
      </c>
      <c r="E51" s="180">
        <v>548213.31000000006</v>
      </c>
      <c r="F51" s="180">
        <v>68.099999999999994</v>
      </c>
      <c r="G51" s="180">
        <v>0</v>
      </c>
      <c r="H51" s="180">
        <v>0</v>
      </c>
      <c r="I51" s="180">
        <v>805014.97</v>
      </c>
      <c r="J51" s="205">
        <v>100</v>
      </c>
    </row>
    <row r="52" spans="1:10" ht="15.75" customHeight="1">
      <c r="A52" s="1147" t="s">
        <v>964</v>
      </c>
      <c r="B52" s="394" t="s">
        <v>956</v>
      </c>
      <c r="C52" s="181">
        <v>266646.06</v>
      </c>
      <c r="D52" s="181">
        <v>12.25</v>
      </c>
      <c r="E52" s="181">
        <v>0</v>
      </c>
      <c r="F52" s="181">
        <v>0</v>
      </c>
      <c r="G52" s="181">
        <v>0</v>
      </c>
      <c r="H52" s="181">
        <v>0</v>
      </c>
      <c r="I52" s="181">
        <v>266646.06</v>
      </c>
      <c r="J52" s="204">
        <v>12.25</v>
      </c>
    </row>
    <row r="53" spans="1:10">
      <c r="A53" s="1148"/>
      <c r="B53" s="392" t="s">
        <v>957</v>
      </c>
      <c r="C53" s="166">
        <v>295712.71999999997</v>
      </c>
      <c r="D53" s="166">
        <v>13.59</v>
      </c>
      <c r="E53" s="166">
        <v>0</v>
      </c>
      <c r="F53" s="166">
        <v>0</v>
      </c>
      <c r="G53" s="166">
        <v>0</v>
      </c>
      <c r="H53" s="166">
        <v>0</v>
      </c>
      <c r="I53" s="166">
        <v>295712.71999999997</v>
      </c>
      <c r="J53" s="167">
        <v>13.59</v>
      </c>
    </row>
    <row r="54" spans="1:10">
      <c r="A54" s="1148"/>
      <c r="B54" s="393" t="s">
        <v>958</v>
      </c>
      <c r="C54" s="166">
        <v>489331.31</v>
      </c>
      <c r="D54" s="166">
        <v>22.47</v>
      </c>
      <c r="E54" s="166">
        <v>0</v>
      </c>
      <c r="F54" s="166">
        <v>0</v>
      </c>
      <c r="G54" s="166">
        <v>0</v>
      </c>
      <c r="H54" s="166">
        <v>0</v>
      </c>
      <c r="I54" s="166">
        <v>489331.31</v>
      </c>
      <c r="J54" s="167">
        <v>22.47</v>
      </c>
    </row>
    <row r="55" spans="1:10">
      <c r="A55" s="1148"/>
      <c r="B55" s="393" t="s">
        <v>959</v>
      </c>
      <c r="C55" s="166">
        <v>388214.71</v>
      </c>
      <c r="D55" s="166">
        <v>17.84</v>
      </c>
      <c r="E55" s="166">
        <v>0</v>
      </c>
      <c r="F55" s="166">
        <v>0</v>
      </c>
      <c r="G55" s="166">
        <v>0</v>
      </c>
      <c r="H55" s="166">
        <v>0</v>
      </c>
      <c r="I55" s="166">
        <v>388214.71</v>
      </c>
      <c r="J55" s="167">
        <v>17.84</v>
      </c>
    </row>
    <row r="56" spans="1:10">
      <c r="A56" s="1148"/>
      <c r="B56" s="393" t="s">
        <v>960</v>
      </c>
      <c r="C56" s="166">
        <v>320614.53999999998</v>
      </c>
      <c r="D56" s="166">
        <v>14.73</v>
      </c>
      <c r="E56" s="166">
        <v>0</v>
      </c>
      <c r="F56" s="166">
        <v>0</v>
      </c>
      <c r="G56" s="166">
        <v>0</v>
      </c>
      <c r="H56" s="166">
        <v>0</v>
      </c>
      <c r="I56" s="166">
        <v>320614.53999999998</v>
      </c>
      <c r="J56" s="167">
        <v>14.73</v>
      </c>
    </row>
    <row r="57" spans="1:10">
      <c r="A57" s="1148"/>
      <c r="B57" s="393" t="s">
        <v>961</v>
      </c>
      <c r="C57" s="166">
        <v>221250.11</v>
      </c>
      <c r="D57" s="166">
        <v>10.16</v>
      </c>
      <c r="E57" s="166">
        <v>0</v>
      </c>
      <c r="F57" s="166">
        <v>0</v>
      </c>
      <c r="G57" s="166">
        <v>0</v>
      </c>
      <c r="H57" s="166">
        <v>0</v>
      </c>
      <c r="I57" s="166">
        <v>221250.11</v>
      </c>
      <c r="J57" s="167">
        <v>10.16</v>
      </c>
    </row>
    <row r="58" spans="1:10">
      <c r="A58" s="1148"/>
      <c r="B58" s="393" t="s">
        <v>548</v>
      </c>
      <c r="C58" s="166">
        <v>126806.35</v>
      </c>
      <c r="D58" s="166">
        <v>5.83</v>
      </c>
      <c r="E58" s="166">
        <v>0</v>
      </c>
      <c r="F58" s="166">
        <v>0</v>
      </c>
      <c r="G58" s="166">
        <v>0</v>
      </c>
      <c r="H58" s="166">
        <v>0</v>
      </c>
      <c r="I58" s="166">
        <v>126806.35</v>
      </c>
      <c r="J58" s="167">
        <v>5.83</v>
      </c>
    </row>
    <row r="59" spans="1:10">
      <c r="A59" s="1148"/>
      <c r="B59" s="145" t="s">
        <v>549</v>
      </c>
      <c r="C59" s="166">
        <v>2108575.7999999998</v>
      </c>
      <c r="D59" s="166">
        <v>96.87</v>
      </c>
      <c r="E59" s="166">
        <v>0</v>
      </c>
      <c r="F59" s="166">
        <v>0</v>
      </c>
      <c r="G59" s="166">
        <v>0</v>
      </c>
      <c r="H59" s="166">
        <v>0</v>
      </c>
      <c r="I59" s="166">
        <v>2108575.7999999998</v>
      </c>
      <c r="J59" s="167">
        <v>96.87</v>
      </c>
    </row>
    <row r="60" spans="1:10" ht="28.5" customHeight="1">
      <c r="A60" s="1148"/>
      <c r="B60" s="385" t="s">
        <v>550</v>
      </c>
      <c r="C60" s="166">
        <v>45872.21</v>
      </c>
      <c r="D60" s="166">
        <v>2.11</v>
      </c>
      <c r="E60" s="166">
        <v>0</v>
      </c>
      <c r="F60" s="166">
        <v>0</v>
      </c>
      <c r="G60" s="166">
        <v>0</v>
      </c>
      <c r="H60" s="166">
        <v>0</v>
      </c>
      <c r="I60" s="166">
        <v>45872.21</v>
      </c>
      <c r="J60" s="167">
        <v>2.11</v>
      </c>
    </row>
    <row r="61" spans="1:10">
      <c r="A61" s="1148"/>
      <c r="B61" s="145" t="s">
        <v>551</v>
      </c>
      <c r="C61" s="166">
        <v>22182.04</v>
      </c>
      <c r="D61" s="166">
        <v>1.02</v>
      </c>
      <c r="E61" s="166">
        <v>0</v>
      </c>
      <c r="F61" s="166">
        <v>0</v>
      </c>
      <c r="G61" s="166">
        <v>0</v>
      </c>
      <c r="H61" s="166">
        <v>0</v>
      </c>
      <c r="I61" s="166">
        <v>22182.04</v>
      </c>
      <c r="J61" s="167">
        <v>1.02</v>
      </c>
    </row>
    <row r="62" spans="1:10">
      <c r="A62" s="1149"/>
      <c r="B62" s="510" t="s">
        <v>507</v>
      </c>
      <c r="C62" s="180">
        <v>2176630.0499999998</v>
      </c>
      <c r="D62" s="180">
        <v>100</v>
      </c>
      <c r="E62" s="180">
        <v>0</v>
      </c>
      <c r="F62" s="180">
        <v>0</v>
      </c>
      <c r="G62" s="180">
        <v>0</v>
      </c>
      <c r="H62" s="180">
        <v>0</v>
      </c>
      <c r="I62" s="180">
        <v>2176630.0499999998</v>
      </c>
      <c r="J62" s="205">
        <v>100</v>
      </c>
    </row>
    <row r="63" spans="1:10" ht="18" customHeight="1">
      <c r="A63" s="1147" t="s">
        <v>965</v>
      </c>
      <c r="B63" s="394" t="s">
        <v>956</v>
      </c>
      <c r="C63" s="181">
        <v>0</v>
      </c>
      <c r="D63" s="181">
        <v>0</v>
      </c>
      <c r="E63" s="181">
        <v>4744.9799999999996</v>
      </c>
      <c r="F63" s="181">
        <v>0.61</v>
      </c>
      <c r="G63" s="181">
        <v>1473.34</v>
      </c>
      <c r="H63" s="181">
        <v>0.19</v>
      </c>
      <c r="I63" s="181">
        <v>6218.32</v>
      </c>
      <c r="J63" s="204">
        <v>0.8</v>
      </c>
    </row>
    <row r="64" spans="1:10">
      <c r="A64" s="1148"/>
      <c r="B64" s="392" t="s">
        <v>957</v>
      </c>
      <c r="C64" s="166">
        <v>0</v>
      </c>
      <c r="D64" s="166">
        <v>0</v>
      </c>
      <c r="E64" s="166">
        <v>941.68</v>
      </c>
      <c r="F64" s="166">
        <v>0.12</v>
      </c>
      <c r="G64" s="166">
        <v>126.02</v>
      </c>
      <c r="H64" s="166">
        <v>0.02</v>
      </c>
      <c r="I64" s="166">
        <v>1067.7</v>
      </c>
      <c r="J64" s="167">
        <v>0.14000000000000001</v>
      </c>
    </row>
    <row r="65" spans="1:10">
      <c r="A65" s="1148"/>
      <c r="B65" s="393" t="s">
        <v>958</v>
      </c>
      <c r="C65" s="166">
        <v>0</v>
      </c>
      <c r="D65" s="166">
        <v>0</v>
      </c>
      <c r="E65" s="166">
        <v>5226.6099999999997</v>
      </c>
      <c r="F65" s="166">
        <v>0.68</v>
      </c>
      <c r="G65" s="166">
        <v>2625.03</v>
      </c>
      <c r="H65" s="166">
        <v>0.34</v>
      </c>
      <c r="I65" s="166">
        <v>7851.64</v>
      </c>
      <c r="J65" s="167">
        <v>1.02</v>
      </c>
    </row>
    <row r="66" spans="1:10">
      <c r="A66" s="1148"/>
      <c r="B66" s="393" t="s">
        <v>959</v>
      </c>
      <c r="C66" s="166">
        <v>0</v>
      </c>
      <c r="D66" s="166">
        <v>0</v>
      </c>
      <c r="E66" s="166">
        <v>10578.67</v>
      </c>
      <c r="F66" s="166">
        <v>1.37</v>
      </c>
      <c r="G66" s="166">
        <v>10276.66</v>
      </c>
      <c r="H66" s="166">
        <v>1.33</v>
      </c>
      <c r="I66" s="166">
        <v>20855.330000000002</v>
      </c>
      <c r="J66" s="167">
        <v>2.7</v>
      </c>
    </row>
    <row r="67" spans="1:10">
      <c r="A67" s="1148"/>
      <c r="B67" s="393" t="s">
        <v>960</v>
      </c>
      <c r="C67" s="166">
        <v>0</v>
      </c>
      <c r="D67" s="166">
        <v>0</v>
      </c>
      <c r="E67" s="166">
        <v>17386.88</v>
      </c>
      <c r="F67" s="166">
        <v>2.25</v>
      </c>
      <c r="G67" s="166">
        <v>27222.37</v>
      </c>
      <c r="H67" s="166">
        <v>3.52</v>
      </c>
      <c r="I67" s="166">
        <v>44609.25</v>
      </c>
      <c r="J67" s="167">
        <v>5.77</v>
      </c>
    </row>
    <row r="68" spans="1:10">
      <c r="A68" s="1148"/>
      <c r="B68" s="393" t="s">
        <v>961</v>
      </c>
      <c r="C68" s="166">
        <v>0</v>
      </c>
      <c r="D68" s="166">
        <v>0</v>
      </c>
      <c r="E68" s="166">
        <v>35348.44</v>
      </c>
      <c r="F68" s="166">
        <v>4.57</v>
      </c>
      <c r="G68" s="166">
        <v>68213.570000000007</v>
      </c>
      <c r="H68" s="166">
        <v>8.83</v>
      </c>
      <c r="I68" s="166">
        <v>103562.01</v>
      </c>
      <c r="J68" s="167">
        <v>13.4</v>
      </c>
    </row>
    <row r="69" spans="1:10">
      <c r="A69" s="1148"/>
      <c r="B69" s="393" t="s">
        <v>548</v>
      </c>
      <c r="C69" s="166">
        <v>0</v>
      </c>
      <c r="D69" s="166">
        <v>0</v>
      </c>
      <c r="E69" s="166">
        <v>124592.83</v>
      </c>
      <c r="F69" s="166">
        <v>16.12</v>
      </c>
      <c r="G69" s="166">
        <v>374702.6</v>
      </c>
      <c r="H69" s="166">
        <v>48.49</v>
      </c>
      <c r="I69" s="166">
        <v>499295.43</v>
      </c>
      <c r="J69" s="167">
        <v>64.61</v>
      </c>
    </row>
    <row r="70" spans="1:10">
      <c r="A70" s="1148"/>
      <c r="B70" s="145" t="s">
        <v>549</v>
      </c>
      <c r="C70" s="166">
        <v>0</v>
      </c>
      <c r="D70" s="166">
        <v>0</v>
      </c>
      <c r="E70" s="166">
        <v>198820.09</v>
      </c>
      <c r="F70" s="166">
        <v>25.72</v>
      </c>
      <c r="G70" s="166">
        <v>484639.59</v>
      </c>
      <c r="H70" s="166">
        <v>62.72</v>
      </c>
      <c r="I70" s="166">
        <v>683459.68</v>
      </c>
      <c r="J70" s="167">
        <v>88.44</v>
      </c>
    </row>
    <row r="71" spans="1:10" ht="27.75" customHeight="1">
      <c r="A71" s="1148"/>
      <c r="B71" s="385" t="s">
        <v>550</v>
      </c>
      <c r="C71" s="166">
        <v>0</v>
      </c>
      <c r="D71" s="166">
        <v>0</v>
      </c>
      <c r="E71" s="166">
        <v>1943.44</v>
      </c>
      <c r="F71" s="166">
        <v>0.25</v>
      </c>
      <c r="G71" s="166">
        <v>1713.09</v>
      </c>
      <c r="H71" s="166">
        <v>0.22</v>
      </c>
      <c r="I71" s="166">
        <v>3656.53</v>
      </c>
      <c r="J71" s="167">
        <v>0.47</v>
      </c>
    </row>
    <row r="72" spans="1:10">
      <c r="A72" s="1148"/>
      <c r="B72" s="145" t="s">
        <v>551</v>
      </c>
      <c r="C72" s="166">
        <v>0</v>
      </c>
      <c r="D72" s="166">
        <v>0</v>
      </c>
      <c r="E72" s="166">
        <v>62296.33</v>
      </c>
      <c r="F72" s="166">
        <v>8.07</v>
      </c>
      <c r="G72" s="166">
        <v>23423.33</v>
      </c>
      <c r="H72" s="166">
        <v>3.02</v>
      </c>
      <c r="I72" s="166">
        <v>85719.66</v>
      </c>
      <c r="J72" s="167">
        <v>11.09</v>
      </c>
    </row>
    <row r="73" spans="1:10">
      <c r="A73" s="1149"/>
      <c r="B73" s="510" t="s">
        <v>507</v>
      </c>
      <c r="C73" s="180">
        <v>0</v>
      </c>
      <c r="D73" s="180">
        <v>0</v>
      </c>
      <c r="E73" s="180">
        <v>263059.86</v>
      </c>
      <c r="F73" s="180">
        <v>34.04</v>
      </c>
      <c r="G73" s="180">
        <v>509776.01</v>
      </c>
      <c r="H73" s="180">
        <v>65.959999999999994</v>
      </c>
      <c r="I73" s="180">
        <v>772835.87</v>
      </c>
      <c r="J73" s="205">
        <v>100</v>
      </c>
    </row>
    <row r="74" spans="1:10" ht="16.5" customHeight="1">
      <c r="A74" s="1147" t="s">
        <v>579</v>
      </c>
      <c r="B74" s="394" t="s">
        <v>956</v>
      </c>
      <c r="C74" s="181">
        <v>23435.45</v>
      </c>
      <c r="D74" s="181">
        <v>1.64</v>
      </c>
      <c r="E74" s="181">
        <v>73622.81</v>
      </c>
      <c r="F74" s="181">
        <v>5.15</v>
      </c>
      <c r="G74" s="181">
        <v>3158.97</v>
      </c>
      <c r="H74" s="181">
        <v>0.22</v>
      </c>
      <c r="I74" s="181">
        <v>100217.23</v>
      </c>
      <c r="J74" s="204">
        <v>7.01</v>
      </c>
    </row>
    <row r="75" spans="1:10">
      <c r="A75" s="1148"/>
      <c r="B75" s="392" t="s">
        <v>957</v>
      </c>
      <c r="C75" s="166">
        <v>13651.22</v>
      </c>
      <c r="D75" s="166">
        <v>0.96</v>
      </c>
      <c r="E75" s="166">
        <v>124630.51</v>
      </c>
      <c r="F75" s="166">
        <v>8.7200000000000006</v>
      </c>
      <c r="G75" s="166">
        <v>7749.92</v>
      </c>
      <c r="H75" s="166">
        <v>0.54</v>
      </c>
      <c r="I75" s="166">
        <v>146031.65</v>
      </c>
      <c r="J75" s="167">
        <v>10.220000000000001</v>
      </c>
    </row>
    <row r="76" spans="1:10">
      <c r="A76" s="1148"/>
      <c r="B76" s="393" t="s">
        <v>958</v>
      </c>
      <c r="C76" s="166">
        <v>16624.57</v>
      </c>
      <c r="D76" s="166">
        <v>1.1599999999999999</v>
      </c>
      <c r="E76" s="166">
        <v>204825.93</v>
      </c>
      <c r="F76" s="166">
        <v>14.33</v>
      </c>
      <c r="G76" s="166">
        <v>24139.85</v>
      </c>
      <c r="H76" s="166">
        <v>1.69</v>
      </c>
      <c r="I76" s="166">
        <v>245590.35</v>
      </c>
      <c r="J76" s="167">
        <v>17.18</v>
      </c>
    </row>
    <row r="77" spans="1:10">
      <c r="A77" s="1148"/>
      <c r="B77" s="393" t="s">
        <v>959</v>
      </c>
      <c r="C77" s="166">
        <v>11818.92</v>
      </c>
      <c r="D77" s="166">
        <v>0.83</v>
      </c>
      <c r="E77" s="166">
        <v>181255.63</v>
      </c>
      <c r="F77" s="166">
        <v>12.68</v>
      </c>
      <c r="G77" s="166">
        <v>29665.78</v>
      </c>
      <c r="H77" s="166">
        <v>2.08</v>
      </c>
      <c r="I77" s="166">
        <v>222740.33</v>
      </c>
      <c r="J77" s="167">
        <v>15.59</v>
      </c>
    </row>
    <row r="78" spans="1:10">
      <c r="A78" s="1148"/>
      <c r="B78" s="393" t="s">
        <v>960</v>
      </c>
      <c r="C78" s="166">
        <v>8318.6</v>
      </c>
      <c r="D78" s="166">
        <v>0.57999999999999996</v>
      </c>
      <c r="E78" s="166">
        <v>183228.28</v>
      </c>
      <c r="F78" s="166">
        <v>12.82</v>
      </c>
      <c r="G78" s="166">
        <v>49419.67</v>
      </c>
      <c r="H78" s="166">
        <v>3.46</v>
      </c>
      <c r="I78" s="166">
        <v>240966.55</v>
      </c>
      <c r="J78" s="167">
        <v>16.86</v>
      </c>
    </row>
    <row r="79" spans="1:10">
      <c r="A79" s="1148"/>
      <c r="B79" s="393" t="s">
        <v>961</v>
      </c>
      <c r="C79" s="166">
        <v>3379.74</v>
      </c>
      <c r="D79" s="166">
        <v>0.24</v>
      </c>
      <c r="E79" s="166">
        <v>157876.78</v>
      </c>
      <c r="F79" s="166">
        <v>11.05</v>
      </c>
      <c r="G79" s="166">
        <v>70705.429999999993</v>
      </c>
      <c r="H79" s="166">
        <v>4.95</v>
      </c>
      <c r="I79" s="166">
        <v>231961.95</v>
      </c>
      <c r="J79" s="167">
        <v>16.239999999999998</v>
      </c>
    </row>
    <row r="80" spans="1:10">
      <c r="A80" s="1148"/>
      <c r="B80" s="393" t="s">
        <v>548</v>
      </c>
      <c r="C80" s="166">
        <v>457.23</v>
      </c>
      <c r="D80" s="166">
        <v>0.03</v>
      </c>
      <c r="E80" s="166">
        <v>97771.66</v>
      </c>
      <c r="F80" s="166">
        <v>6.84</v>
      </c>
      <c r="G80" s="166">
        <v>119831.67</v>
      </c>
      <c r="H80" s="166">
        <v>8.39</v>
      </c>
      <c r="I80" s="166">
        <v>218060.56</v>
      </c>
      <c r="J80" s="167">
        <v>15.26</v>
      </c>
    </row>
    <row r="81" spans="1:10">
      <c r="A81" s="1148"/>
      <c r="B81" s="145" t="s">
        <v>549</v>
      </c>
      <c r="C81" s="166">
        <v>77685.73</v>
      </c>
      <c r="D81" s="166">
        <v>5.44</v>
      </c>
      <c r="E81" s="166">
        <v>1023211.6</v>
      </c>
      <c r="F81" s="166">
        <v>71.59</v>
      </c>
      <c r="G81" s="166">
        <v>304671.28999999998</v>
      </c>
      <c r="H81" s="166">
        <v>21.33</v>
      </c>
      <c r="I81" s="166">
        <v>1405568.62</v>
      </c>
      <c r="J81" s="167">
        <v>98.36</v>
      </c>
    </row>
    <row r="82" spans="1:10" ht="29.25" customHeight="1">
      <c r="A82" s="1148"/>
      <c r="B82" s="385" t="s">
        <v>550</v>
      </c>
      <c r="C82" s="166">
        <v>94.94</v>
      </c>
      <c r="D82" s="166">
        <v>0.01</v>
      </c>
      <c r="E82" s="166">
        <v>2532.81</v>
      </c>
      <c r="F82" s="166">
        <v>0.17</v>
      </c>
      <c r="G82" s="166">
        <v>866.25</v>
      </c>
      <c r="H82" s="166">
        <v>0.06</v>
      </c>
      <c r="I82" s="166">
        <v>3494</v>
      </c>
      <c r="J82" s="167">
        <v>0.24</v>
      </c>
    </row>
    <row r="83" spans="1:10">
      <c r="A83" s="1148"/>
      <c r="B83" s="145" t="s">
        <v>551</v>
      </c>
      <c r="C83" s="166">
        <v>1011.65</v>
      </c>
      <c r="D83" s="166">
        <v>7.0000000000000007E-2</v>
      </c>
      <c r="E83" s="166">
        <v>15620.49</v>
      </c>
      <c r="F83" s="166">
        <v>1.0900000000000001</v>
      </c>
      <c r="G83" s="166">
        <v>3409.13</v>
      </c>
      <c r="H83" s="166">
        <v>0.24</v>
      </c>
      <c r="I83" s="166">
        <v>20041.27</v>
      </c>
      <c r="J83" s="167">
        <v>1.4</v>
      </c>
    </row>
    <row r="84" spans="1:10">
      <c r="A84" s="1149"/>
      <c r="B84" s="510" t="s">
        <v>507</v>
      </c>
      <c r="C84" s="180">
        <v>78792.320000000007</v>
      </c>
      <c r="D84" s="180">
        <v>5.52</v>
      </c>
      <c r="E84" s="180">
        <v>1041364.9</v>
      </c>
      <c r="F84" s="180">
        <v>72.849999999999994</v>
      </c>
      <c r="G84" s="180">
        <v>308946.67</v>
      </c>
      <c r="H84" s="180">
        <v>21.63</v>
      </c>
      <c r="I84" s="180">
        <v>1429103.89</v>
      </c>
      <c r="J84" s="205">
        <v>100</v>
      </c>
    </row>
  </sheetData>
  <mergeCells count="17">
    <mergeCell ref="A74:A84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4" orientation="portrait" horizontalDpi="300" verticalDpi="300" r:id="rId2"/>
  <headerFooter alignWithMargins="0"/>
  <colBreaks count="1" manualBreakCount="1">
    <brk id="10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84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4.7109375" style="551" customWidth="1"/>
    <col min="2" max="2" width="30.7109375" style="551" customWidth="1"/>
    <col min="3" max="10" width="14.85546875" style="551" customWidth="1"/>
    <col min="11" max="16384" width="11.42578125" style="551"/>
  </cols>
  <sheetData>
    <row r="1" spans="1:10" ht="18">
      <c r="A1" s="1150" t="s">
        <v>540</v>
      </c>
      <c r="B1" s="1150"/>
      <c r="C1" s="1150"/>
      <c r="D1" s="1150"/>
      <c r="E1" s="1150"/>
      <c r="F1" s="1150"/>
      <c r="G1" s="1150"/>
      <c r="H1" s="1150"/>
      <c r="I1" s="1150"/>
      <c r="J1" s="1150"/>
    </row>
    <row r="3" spans="1:10" s="561" customFormat="1" ht="15">
      <c r="A3" s="1151" t="s">
        <v>1165</v>
      </c>
      <c r="B3" s="1151"/>
      <c r="C3" s="1151"/>
      <c r="D3" s="1151"/>
      <c r="E3" s="1151"/>
      <c r="F3" s="1151"/>
      <c r="G3" s="1151"/>
      <c r="H3" s="1151"/>
      <c r="I3" s="1151"/>
      <c r="J3" s="1151"/>
    </row>
    <row r="4" spans="1:10" ht="13.5" thickBo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24.75" customHeight="1">
      <c r="A5" s="1152" t="s">
        <v>249</v>
      </c>
      <c r="B5" s="1168" t="s">
        <v>541</v>
      </c>
      <c r="C5" s="1170" t="s">
        <v>558</v>
      </c>
      <c r="D5" s="1170"/>
      <c r="E5" s="1170"/>
      <c r="F5" s="1170"/>
      <c r="G5" s="1170"/>
      <c r="H5" s="1170"/>
      <c r="I5" s="1168" t="s">
        <v>1001</v>
      </c>
      <c r="J5" s="1171"/>
    </row>
    <row r="6" spans="1:10" ht="24.75" customHeight="1">
      <c r="A6" s="1166"/>
      <c r="B6" s="1169"/>
      <c r="C6" s="1172" t="s">
        <v>559</v>
      </c>
      <c r="D6" s="1172"/>
      <c r="E6" s="1172" t="s">
        <v>560</v>
      </c>
      <c r="F6" s="1172"/>
      <c r="G6" s="1172" t="s">
        <v>561</v>
      </c>
      <c r="H6" s="1172"/>
      <c r="I6" s="1173" t="s">
        <v>562</v>
      </c>
      <c r="J6" s="1174"/>
    </row>
    <row r="7" spans="1:10" ht="25.5" customHeight="1">
      <c r="A7" s="1167"/>
      <c r="B7" s="552" t="s">
        <v>955</v>
      </c>
      <c r="C7" s="555" t="s">
        <v>1005</v>
      </c>
      <c r="D7" s="555" t="s">
        <v>940</v>
      </c>
      <c r="E7" s="555" t="s">
        <v>1005</v>
      </c>
      <c r="F7" s="555" t="s">
        <v>940</v>
      </c>
      <c r="G7" s="555" t="s">
        <v>1005</v>
      </c>
      <c r="H7" s="555" t="s">
        <v>940</v>
      </c>
      <c r="I7" s="555" t="s">
        <v>1005</v>
      </c>
      <c r="J7" s="558" t="s">
        <v>940</v>
      </c>
    </row>
    <row r="8" spans="1:10">
      <c r="A8" s="1147" t="s">
        <v>157</v>
      </c>
      <c r="B8" s="394" t="s">
        <v>956</v>
      </c>
      <c r="C8" s="181">
        <v>141147.98000000001</v>
      </c>
      <c r="D8" s="181">
        <v>7.1</v>
      </c>
      <c r="E8" s="181">
        <v>9772.2900000000009</v>
      </c>
      <c r="F8" s="181">
        <v>0.49</v>
      </c>
      <c r="G8" s="181">
        <v>5954.44</v>
      </c>
      <c r="H8" s="181">
        <v>0.3</v>
      </c>
      <c r="I8" s="181">
        <v>156874.71</v>
      </c>
      <c r="J8" s="204">
        <v>7.89</v>
      </c>
    </row>
    <row r="9" spans="1:10">
      <c r="A9" s="1148" t="s">
        <v>966</v>
      </c>
      <c r="B9" s="392" t="s">
        <v>957</v>
      </c>
      <c r="C9" s="166">
        <v>207365.82</v>
      </c>
      <c r="D9" s="166">
        <v>10.44</v>
      </c>
      <c r="E9" s="166">
        <v>4.43</v>
      </c>
      <c r="F9" s="166">
        <v>0</v>
      </c>
      <c r="G9" s="166">
        <v>0</v>
      </c>
      <c r="H9" s="166">
        <v>0</v>
      </c>
      <c r="I9" s="166">
        <v>207370.25</v>
      </c>
      <c r="J9" s="167">
        <v>10.44</v>
      </c>
    </row>
    <row r="10" spans="1:10">
      <c r="A10" s="1148" t="s">
        <v>966</v>
      </c>
      <c r="B10" s="393" t="s">
        <v>958</v>
      </c>
      <c r="C10" s="166">
        <v>416248.59</v>
      </c>
      <c r="D10" s="166">
        <v>20.96</v>
      </c>
      <c r="E10" s="166">
        <v>32.78</v>
      </c>
      <c r="F10" s="166">
        <v>0</v>
      </c>
      <c r="G10" s="166">
        <v>1.87</v>
      </c>
      <c r="H10" s="166">
        <v>0</v>
      </c>
      <c r="I10" s="166">
        <v>416283.24</v>
      </c>
      <c r="J10" s="167">
        <v>20.96</v>
      </c>
    </row>
    <row r="11" spans="1:10">
      <c r="A11" s="1148" t="s">
        <v>966</v>
      </c>
      <c r="B11" s="393" t="s">
        <v>959</v>
      </c>
      <c r="C11" s="166">
        <v>345526.84</v>
      </c>
      <c r="D11" s="166">
        <v>17.39</v>
      </c>
      <c r="E11" s="166">
        <v>245.6</v>
      </c>
      <c r="F11" s="166">
        <v>0.01</v>
      </c>
      <c r="G11" s="166">
        <v>16.420000000000002</v>
      </c>
      <c r="H11" s="166">
        <v>0</v>
      </c>
      <c r="I11" s="166">
        <v>345788.86</v>
      </c>
      <c r="J11" s="167">
        <v>17.399999999999999</v>
      </c>
    </row>
    <row r="12" spans="1:10">
      <c r="A12" s="1148" t="s">
        <v>966</v>
      </c>
      <c r="B12" s="393" t="s">
        <v>960</v>
      </c>
      <c r="C12" s="166">
        <v>276470.21999999997</v>
      </c>
      <c r="D12" s="166">
        <v>13.92</v>
      </c>
      <c r="E12" s="166">
        <v>1155.18</v>
      </c>
      <c r="F12" s="166">
        <v>0.06</v>
      </c>
      <c r="G12" s="166">
        <v>63.88</v>
      </c>
      <c r="H12" s="166">
        <v>0</v>
      </c>
      <c r="I12" s="166">
        <v>277689.28000000003</v>
      </c>
      <c r="J12" s="167">
        <v>13.98</v>
      </c>
    </row>
    <row r="13" spans="1:10">
      <c r="A13" s="1148" t="s">
        <v>966</v>
      </c>
      <c r="B13" s="393" t="s">
        <v>961</v>
      </c>
      <c r="C13" s="166">
        <v>202308.48000000001</v>
      </c>
      <c r="D13" s="166">
        <v>10.18</v>
      </c>
      <c r="E13" s="166">
        <v>4128.46</v>
      </c>
      <c r="F13" s="166">
        <v>0.21</v>
      </c>
      <c r="G13" s="166">
        <v>200.64</v>
      </c>
      <c r="H13" s="166">
        <v>0.01</v>
      </c>
      <c r="I13" s="166">
        <v>206637.58</v>
      </c>
      <c r="J13" s="167">
        <v>10.4</v>
      </c>
    </row>
    <row r="14" spans="1:10">
      <c r="A14" s="1148" t="s">
        <v>966</v>
      </c>
      <c r="B14" s="393" t="s">
        <v>548</v>
      </c>
      <c r="C14" s="166">
        <v>223259.97</v>
      </c>
      <c r="D14" s="166">
        <v>11.24</v>
      </c>
      <c r="E14" s="166">
        <v>97561.4</v>
      </c>
      <c r="F14" s="166">
        <v>4.91</v>
      </c>
      <c r="G14" s="166">
        <v>3528.11</v>
      </c>
      <c r="H14" s="166">
        <v>0.18</v>
      </c>
      <c r="I14" s="166">
        <v>324349.48</v>
      </c>
      <c r="J14" s="167">
        <v>16.329999999999998</v>
      </c>
    </row>
    <row r="15" spans="1:10">
      <c r="A15" s="1148" t="s">
        <v>966</v>
      </c>
      <c r="B15" s="145" t="s">
        <v>549</v>
      </c>
      <c r="C15" s="166">
        <v>1812327.9</v>
      </c>
      <c r="D15" s="166">
        <v>91.23</v>
      </c>
      <c r="E15" s="166">
        <v>112900.14</v>
      </c>
      <c r="F15" s="166">
        <v>5.68</v>
      </c>
      <c r="G15" s="166">
        <v>9765.36</v>
      </c>
      <c r="H15" s="166">
        <v>0.49</v>
      </c>
      <c r="I15" s="166">
        <v>1934993.4</v>
      </c>
      <c r="J15" s="167">
        <v>97.4</v>
      </c>
    </row>
    <row r="16" spans="1:10" ht="29.25" customHeight="1">
      <c r="A16" s="1148" t="s">
        <v>966</v>
      </c>
      <c r="B16" s="385" t="s">
        <v>550</v>
      </c>
      <c r="C16" s="166">
        <v>36739.43</v>
      </c>
      <c r="D16" s="166">
        <v>1.84</v>
      </c>
      <c r="E16" s="166">
        <v>109.74</v>
      </c>
      <c r="F16" s="166">
        <v>0.01</v>
      </c>
      <c r="G16" s="166">
        <v>3.66</v>
      </c>
      <c r="H16" s="166">
        <v>0</v>
      </c>
      <c r="I16" s="166">
        <v>36852.83</v>
      </c>
      <c r="J16" s="167">
        <v>1.85</v>
      </c>
    </row>
    <row r="17" spans="1:10">
      <c r="A17" s="1148" t="s">
        <v>966</v>
      </c>
      <c r="B17" s="145" t="s">
        <v>551</v>
      </c>
      <c r="C17" s="166">
        <v>14212.72</v>
      </c>
      <c r="D17" s="166">
        <v>0.71</v>
      </c>
      <c r="E17" s="166">
        <v>764.2</v>
      </c>
      <c r="F17" s="166">
        <v>0.04</v>
      </c>
      <c r="G17" s="166">
        <v>0</v>
      </c>
      <c r="H17" s="166">
        <v>0</v>
      </c>
      <c r="I17" s="166">
        <v>14976.92</v>
      </c>
      <c r="J17" s="167">
        <v>0.75</v>
      </c>
    </row>
    <row r="18" spans="1:10">
      <c r="A18" s="1149" t="s">
        <v>966</v>
      </c>
      <c r="B18" s="510" t="s">
        <v>507</v>
      </c>
      <c r="C18" s="180">
        <v>1863280.05</v>
      </c>
      <c r="D18" s="180">
        <v>93.78</v>
      </c>
      <c r="E18" s="180">
        <v>113774.08</v>
      </c>
      <c r="F18" s="180">
        <v>5.73</v>
      </c>
      <c r="G18" s="180">
        <v>9769.02</v>
      </c>
      <c r="H18" s="180">
        <v>0.49</v>
      </c>
      <c r="I18" s="180">
        <v>1986823.15</v>
      </c>
      <c r="J18" s="205">
        <v>100</v>
      </c>
    </row>
    <row r="19" spans="1:10">
      <c r="A19" s="1147" t="s">
        <v>966</v>
      </c>
      <c r="B19" s="394" t="s">
        <v>956</v>
      </c>
      <c r="C19" s="181">
        <v>53915.93</v>
      </c>
      <c r="D19" s="181">
        <v>7.25</v>
      </c>
      <c r="E19" s="181">
        <v>0</v>
      </c>
      <c r="F19" s="181">
        <v>0</v>
      </c>
      <c r="G19" s="181">
        <v>0</v>
      </c>
      <c r="H19" s="181">
        <v>0</v>
      </c>
      <c r="I19" s="181">
        <v>53915.93</v>
      </c>
      <c r="J19" s="204">
        <v>7.25</v>
      </c>
    </row>
    <row r="20" spans="1:10">
      <c r="A20" s="1148" t="s">
        <v>641</v>
      </c>
      <c r="B20" s="392" t="s">
        <v>957</v>
      </c>
      <c r="C20" s="166">
        <v>33356.730000000003</v>
      </c>
      <c r="D20" s="166">
        <v>4.49</v>
      </c>
      <c r="E20" s="166">
        <v>0</v>
      </c>
      <c r="F20" s="166">
        <v>0</v>
      </c>
      <c r="G20" s="166">
        <v>0</v>
      </c>
      <c r="H20" s="166">
        <v>0</v>
      </c>
      <c r="I20" s="166">
        <v>33356.730000000003</v>
      </c>
      <c r="J20" s="167">
        <v>4.49</v>
      </c>
    </row>
    <row r="21" spans="1:10">
      <c r="A21" s="1148" t="s">
        <v>641</v>
      </c>
      <c r="B21" s="393" t="s">
        <v>958</v>
      </c>
      <c r="C21" s="166">
        <v>71256.009999999995</v>
      </c>
      <c r="D21" s="166">
        <v>9.58</v>
      </c>
      <c r="E21" s="166">
        <v>0</v>
      </c>
      <c r="F21" s="166">
        <v>0</v>
      </c>
      <c r="G21" s="166">
        <v>0</v>
      </c>
      <c r="H21" s="166">
        <v>0</v>
      </c>
      <c r="I21" s="166">
        <v>71256.009999999995</v>
      </c>
      <c r="J21" s="167">
        <v>9.58</v>
      </c>
    </row>
    <row r="22" spans="1:10">
      <c r="A22" s="1148" t="s">
        <v>641</v>
      </c>
      <c r="B22" s="393" t="s">
        <v>959</v>
      </c>
      <c r="C22" s="166">
        <v>65775.710000000006</v>
      </c>
      <c r="D22" s="166">
        <v>8.85</v>
      </c>
      <c r="E22" s="166">
        <v>0</v>
      </c>
      <c r="F22" s="166">
        <v>0</v>
      </c>
      <c r="G22" s="166">
        <v>0</v>
      </c>
      <c r="H22" s="166">
        <v>0</v>
      </c>
      <c r="I22" s="166">
        <v>65775.710000000006</v>
      </c>
      <c r="J22" s="167">
        <v>8.85</v>
      </c>
    </row>
    <row r="23" spans="1:10">
      <c r="A23" s="1148" t="s">
        <v>641</v>
      </c>
      <c r="B23" s="393" t="s">
        <v>960</v>
      </c>
      <c r="C23" s="166">
        <v>85937.61</v>
      </c>
      <c r="D23" s="166">
        <v>11.56</v>
      </c>
      <c r="E23" s="166">
        <v>0</v>
      </c>
      <c r="F23" s="166">
        <v>0</v>
      </c>
      <c r="G23" s="166">
        <v>0</v>
      </c>
      <c r="H23" s="166">
        <v>0</v>
      </c>
      <c r="I23" s="166">
        <v>85937.61</v>
      </c>
      <c r="J23" s="167">
        <v>11.56</v>
      </c>
    </row>
    <row r="24" spans="1:10">
      <c r="A24" s="1148" t="s">
        <v>641</v>
      </c>
      <c r="B24" s="393" t="s">
        <v>961</v>
      </c>
      <c r="C24" s="166">
        <v>104602.57</v>
      </c>
      <c r="D24" s="166">
        <v>14.07</v>
      </c>
      <c r="E24" s="166">
        <v>0</v>
      </c>
      <c r="F24" s="166">
        <v>0</v>
      </c>
      <c r="G24" s="166">
        <v>0</v>
      </c>
      <c r="H24" s="166">
        <v>0</v>
      </c>
      <c r="I24" s="166">
        <v>104602.57</v>
      </c>
      <c r="J24" s="167">
        <v>14.07</v>
      </c>
    </row>
    <row r="25" spans="1:10">
      <c r="A25" s="1148" t="s">
        <v>641</v>
      </c>
      <c r="B25" s="393" t="s">
        <v>548</v>
      </c>
      <c r="C25" s="166">
        <v>268091.96999999997</v>
      </c>
      <c r="D25" s="166">
        <v>36.04</v>
      </c>
      <c r="E25" s="166">
        <v>0</v>
      </c>
      <c r="F25" s="166">
        <v>0</v>
      </c>
      <c r="G25" s="166">
        <v>0</v>
      </c>
      <c r="H25" s="166">
        <v>0</v>
      </c>
      <c r="I25" s="166">
        <v>268091.96999999997</v>
      </c>
      <c r="J25" s="167">
        <v>36.04</v>
      </c>
    </row>
    <row r="26" spans="1:10">
      <c r="A26" s="1148" t="s">
        <v>641</v>
      </c>
      <c r="B26" s="145" t="s">
        <v>549</v>
      </c>
      <c r="C26" s="166">
        <v>682936.53</v>
      </c>
      <c r="D26" s="166">
        <v>91.84</v>
      </c>
      <c r="E26" s="166">
        <v>0</v>
      </c>
      <c r="F26" s="166">
        <v>0</v>
      </c>
      <c r="G26" s="166">
        <v>0</v>
      </c>
      <c r="H26" s="166">
        <v>0</v>
      </c>
      <c r="I26" s="166">
        <v>682936.53</v>
      </c>
      <c r="J26" s="167">
        <v>91.84</v>
      </c>
    </row>
    <row r="27" spans="1:10" ht="30" customHeight="1">
      <c r="A27" s="1148" t="s">
        <v>641</v>
      </c>
      <c r="B27" s="385" t="s">
        <v>550</v>
      </c>
      <c r="C27" s="166">
        <v>23256.93</v>
      </c>
      <c r="D27" s="166">
        <v>3.13</v>
      </c>
      <c r="E27" s="166">
        <v>0</v>
      </c>
      <c r="F27" s="166">
        <v>0</v>
      </c>
      <c r="G27" s="166">
        <v>0</v>
      </c>
      <c r="H27" s="166">
        <v>0</v>
      </c>
      <c r="I27" s="166">
        <v>23256.93</v>
      </c>
      <c r="J27" s="167">
        <v>3.13</v>
      </c>
    </row>
    <row r="28" spans="1:10">
      <c r="A28" s="1148" t="s">
        <v>641</v>
      </c>
      <c r="B28" s="145" t="s">
        <v>551</v>
      </c>
      <c r="C28" s="166">
        <v>37394.76</v>
      </c>
      <c r="D28" s="166">
        <v>5.03</v>
      </c>
      <c r="E28" s="166">
        <v>0</v>
      </c>
      <c r="F28" s="166">
        <v>0</v>
      </c>
      <c r="G28" s="166">
        <v>0</v>
      </c>
      <c r="H28" s="166">
        <v>0</v>
      </c>
      <c r="I28" s="166">
        <v>37394.76</v>
      </c>
      <c r="J28" s="167">
        <v>5.03</v>
      </c>
    </row>
    <row r="29" spans="1:10">
      <c r="A29" s="1149" t="s">
        <v>641</v>
      </c>
      <c r="B29" s="510" t="s">
        <v>507</v>
      </c>
      <c r="C29" s="180">
        <v>743588.22</v>
      </c>
      <c r="D29" s="180">
        <v>100</v>
      </c>
      <c r="E29" s="180">
        <v>0</v>
      </c>
      <c r="F29" s="180">
        <v>0</v>
      </c>
      <c r="G29" s="180">
        <v>0</v>
      </c>
      <c r="H29" s="180">
        <v>0</v>
      </c>
      <c r="I29" s="180">
        <v>743588.22</v>
      </c>
      <c r="J29" s="205">
        <v>100</v>
      </c>
    </row>
    <row r="30" spans="1:10">
      <c r="A30" s="1147" t="s">
        <v>641</v>
      </c>
      <c r="B30" s="394" t="s">
        <v>956</v>
      </c>
      <c r="C30" s="181">
        <v>0</v>
      </c>
      <c r="D30" s="181">
        <v>0</v>
      </c>
      <c r="E30" s="181">
        <v>9060.0300000000007</v>
      </c>
      <c r="F30" s="181">
        <v>1.7</v>
      </c>
      <c r="G30" s="181">
        <v>18574.39</v>
      </c>
      <c r="H30" s="181">
        <v>3.49</v>
      </c>
      <c r="I30" s="181">
        <v>27634.42</v>
      </c>
      <c r="J30" s="204">
        <v>5.19</v>
      </c>
    </row>
    <row r="31" spans="1:10">
      <c r="A31" s="1148" t="s">
        <v>967</v>
      </c>
      <c r="B31" s="392" t="s">
        <v>957</v>
      </c>
      <c r="C31" s="166">
        <v>0</v>
      </c>
      <c r="D31" s="166">
        <v>0</v>
      </c>
      <c r="E31" s="166">
        <v>1200.9100000000001</v>
      </c>
      <c r="F31" s="166">
        <v>0.23</v>
      </c>
      <c r="G31" s="166">
        <v>5086.07</v>
      </c>
      <c r="H31" s="166">
        <v>0.96</v>
      </c>
      <c r="I31" s="166">
        <v>6286.98</v>
      </c>
      <c r="J31" s="167">
        <v>1.19</v>
      </c>
    </row>
    <row r="32" spans="1:10">
      <c r="A32" s="1148" t="s">
        <v>967</v>
      </c>
      <c r="B32" s="393" t="s">
        <v>958</v>
      </c>
      <c r="C32" s="166">
        <v>0</v>
      </c>
      <c r="D32" s="166">
        <v>0</v>
      </c>
      <c r="E32" s="166">
        <v>2744.78</v>
      </c>
      <c r="F32" s="166">
        <v>0.52</v>
      </c>
      <c r="G32" s="166">
        <v>16468.75</v>
      </c>
      <c r="H32" s="166">
        <v>3.09</v>
      </c>
      <c r="I32" s="166">
        <v>19213.53</v>
      </c>
      <c r="J32" s="167">
        <v>3.61</v>
      </c>
    </row>
    <row r="33" spans="1:10">
      <c r="A33" s="1148" t="s">
        <v>967</v>
      </c>
      <c r="B33" s="393" t="s">
        <v>959</v>
      </c>
      <c r="C33" s="166">
        <v>0</v>
      </c>
      <c r="D33" s="166">
        <v>0</v>
      </c>
      <c r="E33" s="166">
        <v>3121.63</v>
      </c>
      <c r="F33" s="166">
        <v>0.59</v>
      </c>
      <c r="G33" s="166">
        <v>24128.49</v>
      </c>
      <c r="H33" s="166">
        <v>4.53</v>
      </c>
      <c r="I33" s="166">
        <v>27250.12</v>
      </c>
      <c r="J33" s="167">
        <v>5.12</v>
      </c>
    </row>
    <row r="34" spans="1:10">
      <c r="A34" s="1148" t="s">
        <v>967</v>
      </c>
      <c r="B34" s="393" t="s">
        <v>960</v>
      </c>
      <c r="C34" s="166">
        <v>0</v>
      </c>
      <c r="D34" s="166">
        <v>0</v>
      </c>
      <c r="E34" s="166">
        <v>4582.51</v>
      </c>
      <c r="F34" s="166">
        <v>0.86</v>
      </c>
      <c r="G34" s="166">
        <v>42590.69</v>
      </c>
      <c r="H34" s="166">
        <v>8</v>
      </c>
      <c r="I34" s="166">
        <v>47173.2</v>
      </c>
      <c r="J34" s="167">
        <v>8.86</v>
      </c>
    </row>
    <row r="35" spans="1:10">
      <c r="A35" s="1148" t="s">
        <v>967</v>
      </c>
      <c r="B35" s="393" t="s">
        <v>961</v>
      </c>
      <c r="C35" s="166">
        <v>0</v>
      </c>
      <c r="D35" s="166">
        <v>0</v>
      </c>
      <c r="E35" s="166">
        <v>5242.8500000000004</v>
      </c>
      <c r="F35" s="166">
        <v>0.99</v>
      </c>
      <c r="G35" s="166">
        <v>74834.7</v>
      </c>
      <c r="H35" s="166">
        <v>14.06</v>
      </c>
      <c r="I35" s="166">
        <v>80077.55</v>
      </c>
      <c r="J35" s="167">
        <v>15.05</v>
      </c>
    </row>
    <row r="36" spans="1:10">
      <c r="A36" s="1148" t="s">
        <v>967</v>
      </c>
      <c r="B36" s="393" t="s">
        <v>548</v>
      </c>
      <c r="C36" s="166">
        <v>0</v>
      </c>
      <c r="D36" s="166">
        <v>0</v>
      </c>
      <c r="E36" s="166">
        <v>27647.24</v>
      </c>
      <c r="F36" s="166">
        <v>5.2</v>
      </c>
      <c r="G36" s="166">
        <v>276410.48</v>
      </c>
      <c r="H36" s="166">
        <v>51.94</v>
      </c>
      <c r="I36" s="166">
        <v>304057.71999999997</v>
      </c>
      <c r="J36" s="167">
        <v>57.14</v>
      </c>
    </row>
    <row r="37" spans="1:10">
      <c r="A37" s="1148" t="s">
        <v>967</v>
      </c>
      <c r="B37" s="145" t="s">
        <v>549</v>
      </c>
      <c r="C37" s="166">
        <v>0</v>
      </c>
      <c r="D37" s="166">
        <v>0</v>
      </c>
      <c r="E37" s="166">
        <v>53599.95</v>
      </c>
      <c r="F37" s="166">
        <v>10.09</v>
      </c>
      <c r="G37" s="166">
        <v>458093.57</v>
      </c>
      <c r="H37" s="166">
        <v>86.07</v>
      </c>
      <c r="I37" s="166">
        <v>511693.52</v>
      </c>
      <c r="J37" s="167">
        <v>96.16</v>
      </c>
    </row>
    <row r="38" spans="1:10" ht="30" customHeight="1">
      <c r="A38" s="1148" t="s">
        <v>967</v>
      </c>
      <c r="B38" s="385" t="s">
        <v>550</v>
      </c>
      <c r="C38" s="166">
        <v>0</v>
      </c>
      <c r="D38" s="166">
        <v>0</v>
      </c>
      <c r="E38" s="166">
        <v>29.33</v>
      </c>
      <c r="F38" s="166">
        <v>0.01</v>
      </c>
      <c r="G38" s="166">
        <v>7513.59</v>
      </c>
      <c r="H38" s="166">
        <v>1.41</v>
      </c>
      <c r="I38" s="166">
        <v>7542.92</v>
      </c>
      <c r="J38" s="167">
        <v>1.42</v>
      </c>
    </row>
    <row r="39" spans="1:10">
      <c r="A39" s="1148" t="s">
        <v>967</v>
      </c>
      <c r="B39" s="145" t="s">
        <v>551</v>
      </c>
      <c r="C39" s="166">
        <v>0</v>
      </c>
      <c r="D39" s="166">
        <v>0</v>
      </c>
      <c r="E39" s="166">
        <v>186.86</v>
      </c>
      <c r="F39" s="166">
        <v>0.04</v>
      </c>
      <c r="G39" s="166">
        <v>12716.05</v>
      </c>
      <c r="H39" s="166">
        <v>2.38</v>
      </c>
      <c r="I39" s="166">
        <v>12902.91</v>
      </c>
      <c r="J39" s="167">
        <v>2.42</v>
      </c>
    </row>
    <row r="40" spans="1:10">
      <c r="A40" s="1149" t="s">
        <v>967</v>
      </c>
      <c r="B40" s="510" t="s">
        <v>507</v>
      </c>
      <c r="C40" s="180">
        <v>0</v>
      </c>
      <c r="D40" s="180">
        <v>0</v>
      </c>
      <c r="E40" s="180">
        <v>53816.14</v>
      </c>
      <c r="F40" s="180">
        <v>10.14</v>
      </c>
      <c r="G40" s="180">
        <v>478323.21</v>
      </c>
      <c r="H40" s="180">
        <v>89.86</v>
      </c>
      <c r="I40" s="180">
        <v>532139.35</v>
      </c>
      <c r="J40" s="205">
        <v>100</v>
      </c>
    </row>
    <row r="41" spans="1:10">
      <c r="A41" s="1147" t="s">
        <v>967</v>
      </c>
      <c r="B41" s="394" t="s">
        <v>956</v>
      </c>
      <c r="C41" s="181">
        <v>9222.67</v>
      </c>
      <c r="D41" s="181">
        <v>1.39</v>
      </c>
      <c r="E41" s="181">
        <v>7405.2</v>
      </c>
      <c r="F41" s="181">
        <v>1.1200000000000001</v>
      </c>
      <c r="G41" s="181">
        <v>706.18</v>
      </c>
      <c r="H41" s="181">
        <v>0.11</v>
      </c>
      <c r="I41" s="181">
        <v>17334.05</v>
      </c>
      <c r="J41" s="204">
        <v>2.62</v>
      </c>
    </row>
    <row r="42" spans="1:10">
      <c r="A42" s="1148" t="s">
        <v>968</v>
      </c>
      <c r="B42" s="392" t="s">
        <v>957</v>
      </c>
      <c r="C42" s="166">
        <v>4360.0600000000004</v>
      </c>
      <c r="D42" s="166">
        <v>0.66</v>
      </c>
      <c r="E42" s="166">
        <v>805.93</v>
      </c>
      <c r="F42" s="166">
        <v>0.12</v>
      </c>
      <c r="G42" s="166">
        <v>17.55</v>
      </c>
      <c r="H42" s="166">
        <v>0</v>
      </c>
      <c r="I42" s="166">
        <v>5183.54</v>
      </c>
      <c r="J42" s="167">
        <v>0.78</v>
      </c>
    </row>
    <row r="43" spans="1:10">
      <c r="A43" s="1148" t="s">
        <v>968</v>
      </c>
      <c r="B43" s="393" t="s">
        <v>958</v>
      </c>
      <c r="C43" s="166">
        <v>22695.11</v>
      </c>
      <c r="D43" s="166">
        <v>3.42</v>
      </c>
      <c r="E43" s="166">
        <v>10329.23</v>
      </c>
      <c r="F43" s="166">
        <v>1.56</v>
      </c>
      <c r="G43" s="166">
        <v>780.01</v>
      </c>
      <c r="H43" s="166">
        <v>0.12</v>
      </c>
      <c r="I43" s="166">
        <v>33804.35</v>
      </c>
      <c r="J43" s="167">
        <v>5.0999999999999996</v>
      </c>
    </row>
    <row r="44" spans="1:10">
      <c r="A44" s="1148" t="s">
        <v>968</v>
      </c>
      <c r="B44" s="393" t="s">
        <v>959</v>
      </c>
      <c r="C44" s="166">
        <v>19833.23</v>
      </c>
      <c r="D44" s="166">
        <v>2.99</v>
      </c>
      <c r="E44" s="166">
        <v>20441.16</v>
      </c>
      <c r="F44" s="166">
        <v>3.08</v>
      </c>
      <c r="G44" s="166">
        <v>2569.3200000000002</v>
      </c>
      <c r="H44" s="166">
        <v>0.39</v>
      </c>
      <c r="I44" s="166">
        <v>42843.71</v>
      </c>
      <c r="J44" s="167">
        <v>6.46</v>
      </c>
    </row>
    <row r="45" spans="1:10">
      <c r="A45" s="1148" t="s">
        <v>968</v>
      </c>
      <c r="B45" s="393" t="s">
        <v>960</v>
      </c>
      <c r="C45" s="166">
        <v>21545.52</v>
      </c>
      <c r="D45" s="166">
        <v>3.25</v>
      </c>
      <c r="E45" s="166">
        <v>30098.87</v>
      </c>
      <c r="F45" s="166">
        <v>4.54</v>
      </c>
      <c r="G45" s="166">
        <v>5829.76</v>
      </c>
      <c r="H45" s="166">
        <v>0.88</v>
      </c>
      <c r="I45" s="166">
        <v>57474.15</v>
      </c>
      <c r="J45" s="167">
        <v>8.67</v>
      </c>
    </row>
    <row r="46" spans="1:10">
      <c r="A46" s="1148" t="s">
        <v>968</v>
      </c>
      <c r="B46" s="393" t="s">
        <v>961</v>
      </c>
      <c r="C46" s="166">
        <v>35521.82</v>
      </c>
      <c r="D46" s="166">
        <v>5.36</v>
      </c>
      <c r="E46" s="166">
        <v>53175.74</v>
      </c>
      <c r="F46" s="166">
        <v>8.02</v>
      </c>
      <c r="G46" s="166">
        <v>12989.74</v>
      </c>
      <c r="H46" s="166">
        <v>1.96</v>
      </c>
      <c r="I46" s="166">
        <v>101687.3</v>
      </c>
      <c r="J46" s="167">
        <v>15.34</v>
      </c>
    </row>
    <row r="47" spans="1:10">
      <c r="A47" s="1148" t="s">
        <v>968</v>
      </c>
      <c r="B47" s="393" t="s">
        <v>548</v>
      </c>
      <c r="C47" s="166">
        <v>128965.14</v>
      </c>
      <c r="D47" s="166">
        <v>19.440000000000001</v>
      </c>
      <c r="E47" s="166">
        <v>205716.59</v>
      </c>
      <c r="F47" s="166">
        <v>31.02</v>
      </c>
      <c r="G47" s="166">
        <v>44299.09</v>
      </c>
      <c r="H47" s="166">
        <v>6.67</v>
      </c>
      <c r="I47" s="166">
        <v>378980.82</v>
      </c>
      <c r="J47" s="167">
        <v>57.13</v>
      </c>
    </row>
    <row r="48" spans="1:10">
      <c r="A48" s="1148" t="s">
        <v>968</v>
      </c>
      <c r="B48" s="145" t="s">
        <v>549</v>
      </c>
      <c r="C48" s="166">
        <v>242143.55</v>
      </c>
      <c r="D48" s="166">
        <v>36.51</v>
      </c>
      <c r="E48" s="166">
        <v>327972.71999999997</v>
      </c>
      <c r="F48" s="166">
        <v>49.46</v>
      </c>
      <c r="G48" s="166">
        <v>67191.649999999994</v>
      </c>
      <c r="H48" s="166">
        <v>10.130000000000001</v>
      </c>
      <c r="I48" s="166">
        <v>637307.92000000004</v>
      </c>
      <c r="J48" s="167">
        <v>96.1</v>
      </c>
    </row>
    <row r="49" spans="1:10" ht="30" customHeight="1">
      <c r="A49" s="1148" t="s">
        <v>968</v>
      </c>
      <c r="B49" s="385" t="s">
        <v>550</v>
      </c>
      <c r="C49" s="166">
        <v>3606.91</v>
      </c>
      <c r="D49" s="166">
        <v>0.54</v>
      </c>
      <c r="E49" s="166">
        <v>3200.85</v>
      </c>
      <c r="F49" s="166">
        <v>0.49</v>
      </c>
      <c r="G49" s="166">
        <v>620.91999999999996</v>
      </c>
      <c r="H49" s="166">
        <v>0.09</v>
      </c>
      <c r="I49" s="166">
        <v>7428.68</v>
      </c>
      <c r="J49" s="167">
        <v>1.1200000000000001</v>
      </c>
    </row>
    <row r="50" spans="1:10">
      <c r="A50" s="1148" t="s">
        <v>968</v>
      </c>
      <c r="B50" s="145" t="s">
        <v>551</v>
      </c>
      <c r="C50" s="166">
        <v>12861.7</v>
      </c>
      <c r="D50" s="166">
        <v>1.94</v>
      </c>
      <c r="E50" s="166">
        <v>5245.81</v>
      </c>
      <c r="F50" s="166">
        <v>0.79</v>
      </c>
      <c r="G50" s="166">
        <v>341.22</v>
      </c>
      <c r="H50" s="166">
        <v>0.05</v>
      </c>
      <c r="I50" s="166">
        <v>18448.73</v>
      </c>
      <c r="J50" s="167">
        <v>2.78</v>
      </c>
    </row>
    <row r="51" spans="1:10">
      <c r="A51" s="1149" t="s">
        <v>968</v>
      </c>
      <c r="B51" s="510" t="s">
        <v>507</v>
      </c>
      <c r="C51" s="180">
        <v>258612.16</v>
      </c>
      <c r="D51" s="180">
        <v>38.99</v>
      </c>
      <c r="E51" s="180">
        <v>336419.38</v>
      </c>
      <c r="F51" s="180">
        <v>50.74</v>
      </c>
      <c r="G51" s="180">
        <v>68153.789999999994</v>
      </c>
      <c r="H51" s="180">
        <v>10.27</v>
      </c>
      <c r="I51" s="180">
        <v>663185.32999999996</v>
      </c>
      <c r="J51" s="205">
        <v>100</v>
      </c>
    </row>
    <row r="52" spans="1:10">
      <c r="A52" s="1147" t="s">
        <v>968</v>
      </c>
      <c r="B52" s="394" t="s">
        <v>956</v>
      </c>
      <c r="C52" s="181">
        <v>31362.53</v>
      </c>
      <c r="D52" s="181">
        <v>2.2799999999999998</v>
      </c>
      <c r="E52" s="181">
        <v>40.19</v>
      </c>
      <c r="F52" s="181" t="s">
        <v>547</v>
      </c>
      <c r="G52" s="181">
        <v>0</v>
      </c>
      <c r="H52" s="181">
        <v>0</v>
      </c>
      <c r="I52" s="181">
        <v>31402.720000000001</v>
      </c>
      <c r="J52" s="204">
        <v>2.2799999999999998</v>
      </c>
    </row>
    <row r="53" spans="1:10">
      <c r="A53" s="1148" t="s">
        <v>969</v>
      </c>
      <c r="B53" s="392" t="s">
        <v>957</v>
      </c>
      <c r="C53" s="166">
        <v>70074.14</v>
      </c>
      <c r="D53" s="166">
        <v>5.09</v>
      </c>
      <c r="E53" s="166">
        <v>15.56</v>
      </c>
      <c r="F53" s="166" t="s">
        <v>547</v>
      </c>
      <c r="G53" s="166">
        <v>0</v>
      </c>
      <c r="H53" s="166">
        <v>0</v>
      </c>
      <c r="I53" s="166">
        <v>70089.7</v>
      </c>
      <c r="J53" s="167">
        <v>5.09</v>
      </c>
    </row>
    <row r="54" spans="1:10">
      <c r="A54" s="1148" t="s">
        <v>969</v>
      </c>
      <c r="B54" s="393" t="s">
        <v>958</v>
      </c>
      <c r="C54" s="166">
        <v>207145.76</v>
      </c>
      <c r="D54" s="166">
        <v>15.04</v>
      </c>
      <c r="E54" s="166">
        <v>148.34</v>
      </c>
      <c r="F54" s="166">
        <v>0.01</v>
      </c>
      <c r="G54" s="166">
        <v>0</v>
      </c>
      <c r="H54" s="166">
        <v>0</v>
      </c>
      <c r="I54" s="166">
        <v>207294.1</v>
      </c>
      <c r="J54" s="167">
        <v>15.05</v>
      </c>
    </row>
    <row r="55" spans="1:10">
      <c r="A55" s="1148" t="s">
        <v>969</v>
      </c>
      <c r="B55" s="393" t="s">
        <v>959</v>
      </c>
      <c r="C55" s="166">
        <v>186043.87</v>
      </c>
      <c r="D55" s="166">
        <v>13.51</v>
      </c>
      <c r="E55" s="166">
        <v>301.92</v>
      </c>
      <c r="F55" s="166">
        <v>0.02</v>
      </c>
      <c r="G55" s="166">
        <v>0</v>
      </c>
      <c r="H55" s="166">
        <v>0</v>
      </c>
      <c r="I55" s="166">
        <v>186345.79</v>
      </c>
      <c r="J55" s="167">
        <v>13.53</v>
      </c>
    </row>
    <row r="56" spans="1:10">
      <c r="A56" s="1148" t="s">
        <v>969</v>
      </c>
      <c r="B56" s="393" t="s">
        <v>960</v>
      </c>
      <c r="C56" s="166">
        <v>216280.67</v>
      </c>
      <c r="D56" s="166">
        <v>15.71</v>
      </c>
      <c r="E56" s="166">
        <v>805.19</v>
      </c>
      <c r="F56" s="166">
        <v>0.06</v>
      </c>
      <c r="G56" s="166">
        <v>0</v>
      </c>
      <c r="H56" s="166">
        <v>0</v>
      </c>
      <c r="I56" s="166">
        <v>217085.86</v>
      </c>
      <c r="J56" s="167">
        <v>15.77</v>
      </c>
    </row>
    <row r="57" spans="1:10">
      <c r="A57" s="1148" t="s">
        <v>969</v>
      </c>
      <c r="B57" s="393" t="s">
        <v>961</v>
      </c>
      <c r="C57" s="166">
        <v>251386.91</v>
      </c>
      <c r="D57" s="166">
        <v>18.25</v>
      </c>
      <c r="E57" s="166">
        <v>1673.32</v>
      </c>
      <c r="F57" s="166">
        <v>0.12</v>
      </c>
      <c r="G57" s="166">
        <v>0</v>
      </c>
      <c r="H57" s="166">
        <v>0</v>
      </c>
      <c r="I57" s="166">
        <v>253060.23</v>
      </c>
      <c r="J57" s="167">
        <v>18.37</v>
      </c>
    </row>
    <row r="58" spans="1:10">
      <c r="A58" s="1148" t="s">
        <v>969</v>
      </c>
      <c r="B58" s="393" t="s">
        <v>548</v>
      </c>
      <c r="C58" s="166">
        <v>360162.65</v>
      </c>
      <c r="D58" s="166">
        <v>26.15</v>
      </c>
      <c r="E58" s="166">
        <v>12248.46</v>
      </c>
      <c r="F58" s="166">
        <v>0.9</v>
      </c>
      <c r="G58" s="166">
        <v>0</v>
      </c>
      <c r="H58" s="166">
        <v>0</v>
      </c>
      <c r="I58" s="166">
        <v>372411.11</v>
      </c>
      <c r="J58" s="167">
        <v>27.05</v>
      </c>
    </row>
    <row r="59" spans="1:10">
      <c r="A59" s="1148" t="s">
        <v>969</v>
      </c>
      <c r="B59" s="145" t="s">
        <v>549</v>
      </c>
      <c r="C59" s="166">
        <v>1322456.53</v>
      </c>
      <c r="D59" s="166">
        <v>96.03</v>
      </c>
      <c r="E59" s="166">
        <v>15232.98</v>
      </c>
      <c r="F59" s="166">
        <v>1.1100000000000001</v>
      </c>
      <c r="G59" s="166">
        <v>0</v>
      </c>
      <c r="H59" s="166">
        <v>0</v>
      </c>
      <c r="I59" s="166">
        <v>1337689.51</v>
      </c>
      <c r="J59" s="167">
        <v>97.14</v>
      </c>
    </row>
    <row r="60" spans="1:10" ht="29.25" customHeight="1">
      <c r="A60" s="1148" t="s">
        <v>969</v>
      </c>
      <c r="B60" s="385" t="s">
        <v>550</v>
      </c>
      <c r="C60" s="166">
        <v>15039.32</v>
      </c>
      <c r="D60" s="166">
        <v>1.0900000000000001</v>
      </c>
      <c r="E60" s="166">
        <v>0</v>
      </c>
      <c r="F60" s="166">
        <v>0</v>
      </c>
      <c r="G60" s="166">
        <v>0</v>
      </c>
      <c r="H60" s="166">
        <v>0</v>
      </c>
      <c r="I60" s="166">
        <v>15039.32</v>
      </c>
      <c r="J60" s="167">
        <v>1.0900000000000001</v>
      </c>
    </row>
    <row r="61" spans="1:10">
      <c r="A61" s="1148" t="s">
        <v>969</v>
      </c>
      <c r="B61" s="145" t="s">
        <v>551</v>
      </c>
      <c r="C61" s="166">
        <v>24349.57</v>
      </c>
      <c r="D61" s="166">
        <v>1.77</v>
      </c>
      <c r="E61" s="166">
        <v>52.45</v>
      </c>
      <c r="F61" s="166" t="s">
        <v>547</v>
      </c>
      <c r="G61" s="166">
        <v>0</v>
      </c>
      <c r="H61" s="166">
        <v>0</v>
      </c>
      <c r="I61" s="166">
        <v>24402.02</v>
      </c>
      <c r="J61" s="167">
        <v>1.77</v>
      </c>
    </row>
    <row r="62" spans="1:10">
      <c r="A62" s="1149" t="s">
        <v>969</v>
      </c>
      <c r="B62" s="510" t="s">
        <v>507</v>
      </c>
      <c r="C62" s="180">
        <v>1361845.42</v>
      </c>
      <c r="D62" s="180">
        <v>98.89</v>
      </c>
      <c r="E62" s="180">
        <v>15285.43</v>
      </c>
      <c r="F62" s="180">
        <v>1.1100000000000001</v>
      </c>
      <c r="G62" s="180">
        <v>0</v>
      </c>
      <c r="H62" s="180">
        <v>0</v>
      </c>
      <c r="I62" s="180">
        <v>1377130.85</v>
      </c>
      <c r="J62" s="205">
        <v>100</v>
      </c>
    </row>
    <row r="63" spans="1:10">
      <c r="A63" s="1147" t="s">
        <v>969</v>
      </c>
      <c r="B63" s="394" t="s">
        <v>956</v>
      </c>
      <c r="C63" s="181">
        <v>20.98</v>
      </c>
      <c r="D63" s="181">
        <v>0.08</v>
      </c>
      <c r="E63" s="181">
        <v>0</v>
      </c>
      <c r="F63" s="181">
        <v>0</v>
      </c>
      <c r="G63" s="181">
        <v>0</v>
      </c>
      <c r="H63" s="181">
        <v>0</v>
      </c>
      <c r="I63" s="181">
        <v>20.98</v>
      </c>
      <c r="J63" s="204">
        <v>0.08</v>
      </c>
    </row>
    <row r="64" spans="1:10">
      <c r="A64" s="1148" t="s">
        <v>970</v>
      </c>
      <c r="B64" s="392" t="s">
        <v>957</v>
      </c>
      <c r="C64" s="166">
        <v>125.49</v>
      </c>
      <c r="D64" s="166">
        <v>0.47</v>
      </c>
      <c r="E64" s="166">
        <v>0</v>
      </c>
      <c r="F64" s="166">
        <v>0</v>
      </c>
      <c r="G64" s="166">
        <v>0</v>
      </c>
      <c r="H64" s="166">
        <v>0</v>
      </c>
      <c r="I64" s="166">
        <v>125.49</v>
      </c>
      <c r="J64" s="167">
        <v>0.47</v>
      </c>
    </row>
    <row r="65" spans="1:10">
      <c r="A65" s="1148" t="s">
        <v>970</v>
      </c>
      <c r="B65" s="393" t="s">
        <v>958</v>
      </c>
      <c r="C65" s="166">
        <v>1405.33</v>
      </c>
      <c r="D65" s="166">
        <v>5.23</v>
      </c>
      <c r="E65" s="166">
        <v>0</v>
      </c>
      <c r="F65" s="166">
        <v>0</v>
      </c>
      <c r="G65" s="166">
        <v>0</v>
      </c>
      <c r="H65" s="166">
        <v>0</v>
      </c>
      <c r="I65" s="166">
        <v>1405.33</v>
      </c>
      <c r="J65" s="167">
        <v>5.23</v>
      </c>
    </row>
    <row r="66" spans="1:10">
      <c r="A66" s="1148" t="s">
        <v>970</v>
      </c>
      <c r="B66" s="393" t="s">
        <v>959</v>
      </c>
      <c r="C66" s="166">
        <v>3106.2</v>
      </c>
      <c r="D66" s="166">
        <v>11.56</v>
      </c>
      <c r="E66" s="166">
        <v>0</v>
      </c>
      <c r="F66" s="166">
        <v>0</v>
      </c>
      <c r="G66" s="166">
        <v>0</v>
      </c>
      <c r="H66" s="166">
        <v>0</v>
      </c>
      <c r="I66" s="166">
        <v>3106.2</v>
      </c>
      <c r="J66" s="167">
        <v>11.56</v>
      </c>
    </row>
    <row r="67" spans="1:10">
      <c r="A67" s="1148" t="s">
        <v>970</v>
      </c>
      <c r="B67" s="393" t="s">
        <v>960</v>
      </c>
      <c r="C67" s="166">
        <v>5308.72</v>
      </c>
      <c r="D67" s="166">
        <v>19.760000000000002</v>
      </c>
      <c r="E67" s="166">
        <v>0</v>
      </c>
      <c r="F67" s="166">
        <v>0</v>
      </c>
      <c r="G67" s="166">
        <v>0</v>
      </c>
      <c r="H67" s="166">
        <v>0</v>
      </c>
      <c r="I67" s="166">
        <v>5308.72</v>
      </c>
      <c r="J67" s="167">
        <v>19.760000000000002</v>
      </c>
    </row>
    <row r="68" spans="1:10">
      <c r="A68" s="1148" t="s">
        <v>970</v>
      </c>
      <c r="B68" s="393" t="s">
        <v>961</v>
      </c>
      <c r="C68" s="166">
        <v>6788.15</v>
      </c>
      <c r="D68" s="166">
        <v>25.26</v>
      </c>
      <c r="E68" s="166">
        <v>0</v>
      </c>
      <c r="F68" s="166">
        <v>0</v>
      </c>
      <c r="G68" s="166">
        <v>0</v>
      </c>
      <c r="H68" s="166">
        <v>0</v>
      </c>
      <c r="I68" s="166">
        <v>6788.15</v>
      </c>
      <c r="J68" s="167">
        <v>25.26</v>
      </c>
    </row>
    <row r="69" spans="1:10">
      <c r="A69" s="1148" t="s">
        <v>970</v>
      </c>
      <c r="B69" s="393" t="s">
        <v>548</v>
      </c>
      <c r="C69" s="166">
        <v>9717.0400000000009</v>
      </c>
      <c r="D69" s="166">
        <v>36.15</v>
      </c>
      <c r="E69" s="166">
        <v>0</v>
      </c>
      <c r="F69" s="166">
        <v>0</v>
      </c>
      <c r="G69" s="166">
        <v>0</v>
      </c>
      <c r="H69" s="166">
        <v>0</v>
      </c>
      <c r="I69" s="166">
        <v>9717.0400000000009</v>
      </c>
      <c r="J69" s="167">
        <v>36.15</v>
      </c>
    </row>
    <row r="70" spans="1:10">
      <c r="A70" s="1148" t="s">
        <v>970</v>
      </c>
      <c r="B70" s="145" t="s">
        <v>549</v>
      </c>
      <c r="C70" s="166">
        <v>26471.91</v>
      </c>
      <c r="D70" s="166">
        <v>98.51</v>
      </c>
      <c r="E70" s="166">
        <v>0</v>
      </c>
      <c r="F70" s="166">
        <v>0</v>
      </c>
      <c r="G70" s="166">
        <v>0</v>
      </c>
      <c r="H70" s="166">
        <v>0</v>
      </c>
      <c r="I70" s="166">
        <v>26471.91</v>
      </c>
      <c r="J70" s="167">
        <v>98.51</v>
      </c>
    </row>
    <row r="71" spans="1:10" ht="24" customHeight="1">
      <c r="A71" s="1148" t="s">
        <v>970</v>
      </c>
      <c r="B71" s="385" t="s">
        <v>550</v>
      </c>
      <c r="C71" s="166">
        <v>1.87</v>
      </c>
      <c r="D71" s="166">
        <v>0.01</v>
      </c>
      <c r="E71" s="166">
        <v>0</v>
      </c>
      <c r="F71" s="166">
        <v>0</v>
      </c>
      <c r="G71" s="166">
        <v>0</v>
      </c>
      <c r="H71" s="166">
        <v>0</v>
      </c>
      <c r="I71" s="166">
        <v>1.87</v>
      </c>
      <c r="J71" s="167">
        <v>0.01</v>
      </c>
    </row>
    <row r="72" spans="1:10">
      <c r="A72" s="1148" t="s">
        <v>970</v>
      </c>
      <c r="B72" s="145" t="s">
        <v>551</v>
      </c>
      <c r="C72" s="166">
        <v>398.22</v>
      </c>
      <c r="D72" s="166">
        <v>1.48</v>
      </c>
      <c r="E72" s="166">
        <v>0</v>
      </c>
      <c r="F72" s="166">
        <v>0</v>
      </c>
      <c r="G72" s="166">
        <v>0</v>
      </c>
      <c r="H72" s="166">
        <v>0</v>
      </c>
      <c r="I72" s="166">
        <v>398.22</v>
      </c>
      <c r="J72" s="167">
        <v>1.48</v>
      </c>
    </row>
    <row r="73" spans="1:10">
      <c r="A73" s="1149" t="s">
        <v>970</v>
      </c>
      <c r="B73" s="510" t="s">
        <v>507</v>
      </c>
      <c r="C73" s="180">
        <v>26872</v>
      </c>
      <c r="D73" s="180">
        <v>100</v>
      </c>
      <c r="E73" s="180">
        <v>0</v>
      </c>
      <c r="F73" s="180">
        <v>0</v>
      </c>
      <c r="G73" s="180">
        <v>0</v>
      </c>
      <c r="H73" s="180">
        <v>0</v>
      </c>
      <c r="I73" s="180">
        <v>26872</v>
      </c>
      <c r="J73" s="205">
        <v>100</v>
      </c>
    </row>
    <row r="74" spans="1:10">
      <c r="A74" s="1147" t="s">
        <v>970</v>
      </c>
      <c r="B74" s="394" t="s">
        <v>956</v>
      </c>
      <c r="C74" s="181">
        <v>29390.09</v>
      </c>
      <c r="D74" s="181">
        <v>17.71</v>
      </c>
      <c r="E74" s="181">
        <v>0</v>
      </c>
      <c r="F74" s="181">
        <v>0</v>
      </c>
      <c r="G74" s="181">
        <v>0</v>
      </c>
      <c r="H74" s="181">
        <v>0</v>
      </c>
      <c r="I74" s="181">
        <v>29390.09</v>
      </c>
      <c r="J74" s="204">
        <v>17.71</v>
      </c>
    </row>
    <row r="75" spans="1:10">
      <c r="A75" s="1148" t="s">
        <v>971</v>
      </c>
      <c r="B75" s="392" t="s">
        <v>957</v>
      </c>
      <c r="C75" s="166">
        <v>22106.09</v>
      </c>
      <c r="D75" s="166">
        <v>13.32</v>
      </c>
      <c r="E75" s="166">
        <v>0</v>
      </c>
      <c r="F75" s="166">
        <v>0</v>
      </c>
      <c r="G75" s="166">
        <v>0</v>
      </c>
      <c r="H75" s="166">
        <v>0</v>
      </c>
      <c r="I75" s="166">
        <v>22106.09</v>
      </c>
      <c r="J75" s="167">
        <v>13.32</v>
      </c>
    </row>
    <row r="76" spans="1:10">
      <c r="A76" s="1148" t="s">
        <v>971</v>
      </c>
      <c r="B76" s="393" t="s">
        <v>958</v>
      </c>
      <c r="C76" s="166">
        <v>31681.49</v>
      </c>
      <c r="D76" s="166">
        <v>19.09</v>
      </c>
      <c r="E76" s="166">
        <v>0</v>
      </c>
      <c r="F76" s="166">
        <v>0</v>
      </c>
      <c r="G76" s="166">
        <v>0</v>
      </c>
      <c r="H76" s="166">
        <v>0</v>
      </c>
      <c r="I76" s="166">
        <v>31681.49</v>
      </c>
      <c r="J76" s="167">
        <v>19.09</v>
      </c>
    </row>
    <row r="77" spans="1:10">
      <c r="A77" s="1148" t="s">
        <v>971</v>
      </c>
      <c r="B77" s="393" t="s">
        <v>959</v>
      </c>
      <c r="C77" s="166">
        <v>20532.52</v>
      </c>
      <c r="D77" s="166">
        <v>12.37</v>
      </c>
      <c r="E77" s="166">
        <v>0</v>
      </c>
      <c r="F77" s="166">
        <v>0</v>
      </c>
      <c r="G77" s="166">
        <v>0</v>
      </c>
      <c r="H77" s="166">
        <v>0</v>
      </c>
      <c r="I77" s="166">
        <v>20532.52</v>
      </c>
      <c r="J77" s="167">
        <v>12.37</v>
      </c>
    </row>
    <row r="78" spans="1:10">
      <c r="A78" s="1148" t="s">
        <v>971</v>
      </c>
      <c r="B78" s="393" t="s">
        <v>960</v>
      </c>
      <c r="C78" s="166">
        <v>19140.349999999999</v>
      </c>
      <c r="D78" s="166">
        <v>11.53</v>
      </c>
      <c r="E78" s="166">
        <v>0</v>
      </c>
      <c r="F78" s="166">
        <v>0</v>
      </c>
      <c r="G78" s="166">
        <v>0</v>
      </c>
      <c r="H78" s="166">
        <v>0</v>
      </c>
      <c r="I78" s="166">
        <v>19140.349999999999</v>
      </c>
      <c r="J78" s="167">
        <v>11.53</v>
      </c>
    </row>
    <row r="79" spans="1:10">
      <c r="A79" s="1148" t="s">
        <v>971</v>
      </c>
      <c r="B79" s="393" t="s">
        <v>961</v>
      </c>
      <c r="C79" s="166">
        <v>18246.43</v>
      </c>
      <c r="D79" s="166">
        <v>10.99</v>
      </c>
      <c r="E79" s="166">
        <v>0</v>
      </c>
      <c r="F79" s="166">
        <v>0</v>
      </c>
      <c r="G79" s="166">
        <v>0</v>
      </c>
      <c r="H79" s="166">
        <v>0</v>
      </c>
      <c r="I79" s="166">
        <v>18246.43</v>
      </c>
      <c r="J79" s="167">
        <v>10.99</v>
      </c>
    </row>
    <row r="80" spans="1:10">
      <c r="A80" s="1148" t="s">
        <v>971</v>
      </c>
      <c r="B80" s="393" t="s">
        <v>548</v>
      </c>
      <c r="C80" s="166">
        <v>20768.349999999999</v>
      </c>
      <c r="D80" s="166">
        <v>12.51</v>
      </c>
      <c r="E80" s="166">
        <v>0</v>
      </c>
      <c r="F80" s="166">
        <v>0</v>
      </c>
      <c r="G80" s="166">
        <v>0</v>
      </c>
      <c r="H80" s="166">
        <v>0</v>
      </c>
      <c r="I80" s="166">
        <v>20768.349999999999</v>
      </c>
      <c r="J80" s="167">
        <v>12.51</v>
      </c>
    </row>
    <row r="81" spans="1:10">
      <c r="A81" s="1148" t="s">
        <v>971</v>
      </c>
      <c r="B81" s="145" t="s">
        <v>549</v>
      </c>
      <c r="C81" s="166">
        <v>161865.32</v>
      </c>
      <c r="D81" s="166">
        <v>97.52</v>
      </c>
      <c r="E81" s="166">
        <v>0</v>
      </c>
      <c r="F81" s="166">
        <v>0</v>
      </c>
      <c r="G81" s="166">
        <v>0</v>
      </c>
      <c r="H81" s="166">
        <v>0</v>
      </c>
      <c r="I81" s="166">
        <v>161865.32</v>
      </c>
      <c r="J81" s="167">
        <v>97.52</v>
      </c>
    </row>
    <row r="82" spans="1:10" ht="30" customHeight="1">
      <c r="A82" s="1148" t="s">
        <v>971</v>
      </c>
      <c r="B82" s="385" t="s">
        <v>550</v>
      </c>
      <c r="C82" s="166">
        <v>856.82</v>
      </c>
      <c r="D82" s="166">
        <v>0.52</v>
      </c>
      <c r="E82" s="166">
        <v>0</v>
      </c>
      <c r="F82" s="166">
        <v>0</v>
      </c>
      <c r="G82" s="166">
        <v>0</v>
      </c>
      <c r="H82" s="166">
        <v>0</v>
      </c>
      <c r="I82" s="166">
        <v>856.82</v>
      </c>
      <c r="J82" s="167">
        <v>0.52</v>
      </c>
    </row>
    <row r="83" spans="1:10">
      <c r="A83" s="1148" t="s">
        <v>971</v>
      </c>
      <c r="B83" s="145" t="s">
        <v>551</v>
      </c>
      <c r="C83" s="166">
        <v>3251.47</v>
      </c>
      <c r="D83" s="166">
        <v>1.96</v>
      </c>
      <c r="E83" s="166">
        <v>0</v>
      </c>
      <c r="F83" s="166">
        <v>0</v>
      </c>
      <c r="G83" s="166">
        <v>0</v>
      </c>
      <c r="H83" s="166">
        <v>0</v>
      </c>
      <c r="I83" s="166">
        <v>3251.47</v>
      </c>
      <c r="J83" s="167">
        <v>1.96</v>
      </c>
    </row>
    <row r="84" spans="1:10">
      <c r="A84" s="1149" t="s">
        <v>971</v>
      </c>
      <c r="B84" s="510" t="s">
        <v>507</v>
      </c>
      <c r="C84" s="180">
        <v>165973.60999999999</v>
      </c>
      <c r="D84" s="180">
        <v>100</v>
      </c>
      <c r="E84" s="180">
        <v>0</v>
      </c>
      <c r="F84" s="180">
        <v>0</v>
      </c>
      <c r="G84" s="180">
        <v>0</v>
      </c>
      <c r="H84" s="180">
        <v>0</v>
      </c>
      <c r="I84" s="180">
        <v>165973.60999999999</v>
      </c>
      <c r="J84" s="205">
        <v>100</v>
      </c>
    </row>
  </sheetData>
  <mergeCells count="17">
    <mergeCell ref="A74:A84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6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K30"/>
  <sheetViews>
    <sheetView view="pageBreakPreview" zoomScale="80" zoomScaleNormal="75" workbookViewId="0">
      <selection activeCell="E26" sqref="E26"/>
    </sheetView>
  </sheetViews>
  <sheetFormatPr baseColWidth="10" defaultRowHeight="12.75"/>
  <cols>
    <col min="1" max="1" width="35" style="639" customWidth="1"/>
    <col min="2" max="5" width="17.42578125" style="639" customWidth="1"/>
    <col min="6" max="16384" width="11.42578125" style="639"/>
  </cols>
  <sheetData>
    <row r="1" spans="1:11" ht="18">
      <c r="A1" s="1028" t="s">
        <v>512</v>
      </c>
      <c r="B1" s="1028"/>
      <c r="C1" s="1028"/>
      <c r="D1" s="1028"/>
      <c r="E1" s="1028"/>
      <c r="F1" s="638"/>
      <c r="G1" s="638"/>
    </row>
    <row r="3" spans="1:11" ht="21" customHeight="1">
      <c r="A3" s="1047" t="s">
        <v>526</v>
      </c>
      <c r="B3" s="1048"/>
      <c r="C3" s="1048"/>
      <c r="D3" s="1048"/>
      <c r="E3" s="1048"/>
      <c r="F3" s="640"/>
      <c r="G3" s="640"/>
    </row>
    <row r="4" spans="1:11" ht="19.5" customHeight="1">
      <c r="A4" s="1047" t="s">
        <v>1212</v>
      </c>
      <c r="B4" s="1048"/>
      <c r="C4" s="1048"/>
      <c r="D4" s="1048"/>
      <c r="E4" s="1048"/>
      <c r="F4" s="640"/>
      <c r="G4" s="640"/>
    </row>
    <row r="5" spans="1:11" ht="13.5" thickBot="1">
      <c r="A5" s="644"/>
      <c r="B5" s="644"/>
      <c r="C5" s="644"/>
      <c r="D5" s="644"/>
      <c r="E5" s="644"/>
    </row>
    <row r="6" spans="1:11" s="2" customFormat="1" ht="12.75" customHeight="1">
      <c r="A6" s="1049" t="s">
        <v>399</v>
      </c>
      <c r="B6" s="1051" t="s">
        <v>483</v>
      </c>
      <c r="C6" s="1051" t="s">
        <v>484</v>
      </c>
      <c r="D6" s="1051" t="s">
        <v>485</v>
      </c>
      <c r="E6" s="1053" t="s">
        <v>486</v>
      </c>
      <c r="F6" s="1"/>
      <c r="G6" s="1"/>
    </row>
    <row r="7" spans="1:11" s="2" customFormat="1" ht="32.25" customHeight="1" thickBot="1">
      <c r="A7" s="1050"/>
      <c r="B7" s="1052"/>
      <c r="C7" s="1052"/>
      <c r="D7" s="1052"/>
      <c r="E7" s="1054"/>
      <c r="F7" s="1"/>
      <c r="G7" s="1"/>
    </row>
    <row r="8" spans="1:11" s="2" customFormat="1" ht="20.25" customHeight="1">
      <c r="A8" s="659" t="s">
        <v>513</v>
      </c>
      <c r="B8" s="15">
        <v>798797.16</v>
      </c>
      <c r="C8" s="15">
        <v>1973967.55</v>
      </c>
      <c r="D8" s="15">
        <v>126392.75</v>
      </c>
      <c r="E8" s="22">
        <v>2899157.46</v>
      </c>
      <c r="F8" s="3"/>
      <c r="G8" s="3"/>
      <c r="H8" s="3"/>
      <c r="I8" s="3"/>
      <c r="J8" s="3"/>
      <c r="K8" s="3"/>
    </row>
    <row r="9" spans="1:11" s="2" customFormat="1">
      <c r="A9" s="660" t="s">
        <v>514</v>
      </c>
      <c r="B9" s="16">
        <v>953440.08</v>
      </c>
      <c r="C9" s="16">
        <v>423682.47</v>
      </c>
      <c r="D9" s="16">
        <v>163909.93</v>
      </c>
      <c r="E9" s="23">
        <v>1541032.4799999997</v>
      </c>
      <c r="F9" s="3"/>
      <c r="G9" s="3"/>
      <c r="H9" s="3"/>
      <c r="I9" s="3"/>
      <c r="J9" s="3"/>
      <c r="K9" s="3"/>
    </row>
    <row r="10" spans="1:11" s="2" customFormat="1">
      <c r="A10" s="660" t="s">
        <v>515</v>
      </c>
      <c r="B10" s="16">
        <v>85012.41</v>
      </c>
      <c r="C10" s="16">
        <v>38954.089999999997</v>
      </c>
      <c r="D10" s="16">
        <v>7922.39</v>
      </c>
      <c r="E10" s="23">
        <v>131888.89000000001</v>
      </c>
      <c r="F10" s="3"/>
      <c r="G10" s="3"/>
      <c r="H10" s="3"/>
      <c r="I10" s="3"/>
      <c r="J10" s="3"/>
      <c r="K10" s="3"/>
    </row>
    <row r="11" spans="1:11" s="2" customFormat="1">
      <c r="A11" s="660" t="s">
        <v>516</v>
      </c>
      <c r="B11" s="16">
        <v>17958.07</v>
      </c>
      <c r="C11" s="16">
        <v>187740.39</v>
      </c>
      <c r="D11" s="16">
        <v>3097.25</v>
      </c>
      <c r="E11" s="23">
        <v>208795.71000000002</v>
      </c>
      <c r="F11" s="3"/>
      <c r="G11" s="3"/>
      <c r="H11" s="3"/>
      <c r="I11" s="3"/>
      <c r="J11" s="3"/>
      <c r="K11" s="3"/>
    </row>
    <row r="12" spans="1:11" s="2" customFormat="1">
      <c r="A12" s="660" t="s">
        <v>781</v>
      </c>
      <c r="B12" s="16">
        <v>1161411.3999999999</v>
      </c>
      <c r="C12" s="16">
        <v>1320281.68</v>
      </c>
      <c r="D12" s="16">
        <v>221413.71</v>
      </c>
      <c r="E12" s="23">
        <v>2703106.79</v>
      </c>
      <c r="F12" s="3"/>
      <c r="G12" s="3"/>
      <c r="H12" s="3"/>
      <c r="I12" s="3"/>
      <c r="J12" s="3"/>
      <c r="K12" s="3"/>
    </row>
    <row r="13" spans="1:11" s="2" customFormat="1">
      <c r="A13" s="660" t="s">
        <v>528</v>
      </c>
      <c r="B13" s="16">
        <v>973897.97</v>
      </c>
      <c r="C13" s="16">
        <v>1812718.09</v>
      </c>
      <c r="D13" s="16">
        <v>146413.57999999999</v>
      </c>
      <c r="E13" s="23">
        <v>2933029.64</v>
      </c>
      <c r="F13" s="3"/>
      <c r="G13" s="3"/>
      <c r="H13" s="3"/>
      <c r="I13" s="3"/>
      <c r="J13" s="3"/>
      <c r="K13" s="3"/>
    </row>
    <row r="14" spans="1:11" s="2" customFormat="1">
      <c r="A14" s="660" t="s">
        <v>519</v>
      </c>
      <c r="B14" s="16">
        <v>847754.69</v>
      </c>
      <c r="C14" s="16">
        <v>529319.88</v>
      </c>
      <c r="D14" s="16">
        <v>228448.89</v>
      </c>
      <c r="E14" s="23">
        <v>1605523.46</v>
      </c>
      <c r="F14" s="3"/>
      <c r="G14" s="3"/>
      <c r="H14" s="3"/>
      <c r="I14" s="3"/>
      <c r="J14" s="3"/>
      <c r="K14" s="3"/>
    </row>
    <row r="15" spans="1:11" s="2" customFormat="1">
      <c r="A15" s="660" t="s">
        <v>530</v>
      </c>
      <c r="B15" s="16">
        <v>71153.31</v>
      </c>
      <c r="C15" s="16">
        <v>173939.67</v>
      </c>
      <c r="D15" s="16">
        <v>19565.18</v>
      </c>
      <c r="E15" s="23">
        <v>264658.16000000003</v>
      </c>
      <c r="F15" s="3"/>
      <c r="G15" s="3"/>
      <c r="H15" s="3"/>
      <c r="I15" s="3"/>
      <c r="J15" s="3"/>
      <c r="K15" s="3"/>
    </row>
    <row r="16" spans="1:11" s="2" customFormat="1">
      <c r="A16" s="660" t="s">
        <v>532</v>
      </c>
      <c r="B16" s="16">
        <v>146305.42000000001</v>
      </c>
      <c r="C16" s="16">
        <v>261366.51</v>
      </c>
      <c r="D16" s="16">
        <v>26080.35</v>
      </c>
      <c r="E16" s="23">
        <v>433752.28</v>
      </c>
      <c r="F16" s="3"/>
      <c r="G16" s="3"/>
      <c r="H16" s="3"/>
      <c r="I16" s="3"/>
      <c r="J16" s="3"/>
      <c r="K16" s="3"/>
    </row>
    <row r="17" spans="1:11" s="2" customFormat="1">
      <c r="A17" s="660" t="s">
        <v>529</v>
      </c>
      <c r="B17" s="16">
        <v>580809.12</v>
      </c>
      <c r="C17" s="16">
        <v>91249.55</v>
      </c>
      <c r="D17" s="16">
        <v>70313.66</v>
      </c>
      <c r="E17" s="23">
        <v>742372.33000000007</v>
      </c>
      <c r="F17" s="3"/>
      <c r="G17" s="3"/>
      <c r="H17" s="3"/>
      <c r="I17" s="3"/>
      <c r="J17" s="3"/>
      <c r="K17" s="3"/>
    </row>
    <row r="18" spans="1:11" s="2" customFormat="1">
      <c r="A18" s="660" t="s">
        <v>521</v>
      </c>
      <c r="B18" s="16">
        <v>124229.1</v>
      </c>
      <c r="C18" s="16">
        <v>1748133.53</v>
      </c>
      <c r="D18" s="16">
        <v>20620.810000000001</v>
      </c>
      <c r="E18" s="23">
        <v>1892983.4400000002</v>
      </c>
      <c r="F18" s="3"/>
      <c r="G18" s="3"/>
      <c r="H18" s="3"/>
      <c r="I18" s="3"/>
      <c r="J18" s="3"/>
      <c r="K18" s="3"/>
    </row>
    <row r="19" spans="1:11" s="2" customFormat="1">
      <c r="A19" s="660" t="s">
        <v>522</v>
      </c>
      <c r="B19" s="16">
        <v>401034.49</v>
      </c>
      <c r="C19" s="16">
        <v>740694</v>
      </c>
      <c r="D19" s="16">
        <v>279868.09000000003</v>
      </c>
      <c r="E19" s="23">
        <v>1421596.58</v>
      </c>
      <c r="F19" s="3"/>
      <c r="G19" s="3"/>
      <c r="H19" s="3"/>
      <c r="I19" s="3"/>
      <c r="J19" s="3"/>
      <c r="K19" s="3"/>
    </row>
    <row r="20" spans="1:11" s="2" customFormat="1">
      <c r="A20" s="660" t="s">
        <v>533</v>
      </c>
      <c r="B20" s="16">
        <v>88903.96</v>
      </c>
      <c r="C20" s="16">
        <v>61492.19</v>
      </c>
      <c r="D20" s="16">
        <v>36141.74</v>
      </c>
      <c r="E20" s="23">
        <v>186537.89</v>
      </c>
      <c r="F20" s="3"/>
      <c r="G20" s="3"/>
      <c r="H20" s="3"/>
      <c r="I20" s="3"/>
      <c r="J20" s="3"/>
      <c r="K20" s="3"/>
    </row>
    <row r="21" spans="1:11" s="2" customFormat="1">
      <c r="A21" s="660" t="s">
        <v>523</v>
      </c>
      <c r="B21" s="16">
        <v>61997.440000000002</v>
      </c>
      <c r="C21" s="16">
        <v>104805.78</v>
      </c>
      <c r="D21" s="16">
        <v>8457.2000000000007</v>
      </c>
      <c r="E21" s="23">
        <v>175260.42</v>
      </c>
      <c r="F21" s="3"/>
      <c r="G21" s="3"/>
      <c r="H21" s="3"/>
      <c r="I21" s="3"/>
      <c r="J21" s="3"/>
      <c r="K21" s="3"/>
    </row>
    <row r="22" spans="1:11" s="2" customFormat="1">
      <c r="A22" s="660" t="s">
        <v>525</v>
      </c>
      <c r="B22" s="16">
        <v>180488.67</v>
      </c>
      <c r="C22" s="16">
        <v>196001.6</v>
      </c>
      <c r="D22" s="16">
        <v>14046.52</v>
      </c>
      <c r="E22" s="23">
        <v>390536.79000000004</v>
      </c>
      <c r="F22" s="3"/>
      <c r="G22" s="3"/>
      <c r="H22" s="3"/>
      <c r="I22" s="3"/>
      <c r="J22" s="3"/>
      <c r="K22" s="3"/>
    </row>
    <row r="23" spans="1:11" s="2" customFormat="1">
      <c r="A23" s="660" t="s">
        <v>527</v>
      </c>
      <c r="B23" s="16">
        <v>51775.360000000001</v>
      </c>
      <c r="C23" s="16">
        <v>382624.46</v>
      </c>
      <c r="D23" s="16">
        <v>16932.73</v>
      </c>
      <c r="E23" s="23">
        <v>451332.55</v>
      </c>
      <c r="F23" s="3"/>
      <c r="G23" s="3"/>
      <c r="H23" s="3"/>
      <c r="I23" s="3"/>
      <c r="J23" s="3"/>
      <c r="K23" s="3"/>
    </row>
    <row r="24" spans="1:11" s="2" customFormat="1">
      <c r="A24" s="660" t="s">
        <v>531</v>
      </c>
      <c r="B24" s="16">
        <v>284873</v>
      </c>
      <c r="C24" s="16">
        <v>10981.96</v>
      </c>
      <c r="D24" s="16">
        <v>12197.99</v>
      </c>
      <c r="E24" s="23">
        <v>308052.95</v>
      </c>
      <c r="F24" s="3"/>
      <c r="G24" s="3"/>
      <c r="H24" s="3"/>
      <c r="I24" s="3"/>
      <c r="J24" s="3"/>
      <c r="K24" s="3"/>
    </row>
    <row r="25" spans="1:11" s="2" customFormat="1">
      <c r="A25" s="660"/>
      <c r="B25" s="17"/>
      <c r="C25" s="17"/>
      <c r="D25" s="17"/>
      <c r="E25" s="24"/>
      <c r="F25" s="1"/>
      <c r="G25" s="3"/>
      <c r="H25" s="1"/>
      <c r="I25" s="3"/>
      <c r="J25" s="1"/>
      <c r="K25" s="3"/>
    </row>
    <row r="26" spans="1:11" s="2" customFormat="1" ht="13.5" thickBot="1">
      <c r="A26" s="661" t="s">
        <v>508</v>
      </c>
      <c r="B26" s="265">
        <v>6829841.6499999994</v>
      </c>
      <c r="C26" s="265">
        <v>10057953.399999999</v>
      </c>
      <c r="D26" s="265">
        <v>1401822.77</v>
      </c>
      <c r="E26" s="267">
        <v>18289617.82</v>
      </c>
      <c r="F26" s="3"/>
      <c r="G26" s="3"/>
      <c r="H26" s="3"/>
      <c r="I26" s="3"/>
      <c r="J26" s="3"/>
      <c r="K26" s="3"/>
    </row>
    <row r="27" spans="1:11" s="2" customFormat="1" ht="21" customHeight="1">
      <c r="A27" s="1042" t="s">
        <v>584</v>
      </c>
      <c r="B27" s="1042"/>
      <c r="C27" s="1042"/>
      <c r="D27" s="1042"/>
      <c r="E27" s="1042"/>
    </row>
    <row r="28" spans="1:11" s="2" customFormat="1">
      <c r="A28" s="1043" t="s">
        <v>1213</v>
      </c>
      <c r="B28" s="1043"/>
      <c r="C28" s="1043"/>
      <c r="D28" s="1043"/>
      <c r="E28" s="1043"/>
    </row>
    <row r="29" spans="1:11">
      <c r="A29" s="1044" t="s">
        <v>585</v>
      </c>
      <c r="B29" s="1045"/>
      <c r="C29" s="1045"/>
      <c r="D29" s="1045"/>
      <c r="E29" s="1045"/>
    </row>
    <row r="30" spans="1:11">
      <c r="A30" s="1046" t="s">
        <v>1214</v>
      </c>
      <c r="B30" s="1040"/>
      <c r="C30" s="1040"/>
      <c r="D30" s="1040"/>
      <c r="E30" s="1040"/>
    </row>
  </sheetData>
  <mergeCells count="12">
    <mergeCell ref="A27:E27"/>
    <mergeCell ref="A28:E28"/>
    <mergeCell ref="A29:E29"/>
    <mergeCell ref="A30:E30"/>
    <mergeCell ref="A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74" orientation="portrait" horizontalDpi="300" verticalDpi="30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J84"/>
  <sheetViews>
    <sheetView view="pageBreakPreview" zoomScale="65" zoomScaleNormal="75" workbookViewId="0">
      <selection activeCell="E26" sqref="E26"/>
    </sheetView>
  </sheetViews>
  <sheetFormatPr baseColWidth="10" defaultRowHeight="12.75"/>
  <cols>
    <col min="1" max="1" width="27.7109375" style="551" customWidth="1"/>
    <col min="2" max="2" width="30.7109375" style="551" customWidth="1"/>
    <col min="3" max="10" width="18.5703125" style="551" customWidth="1"/>
    <col min="11" max="16384" width="11.42578125" style="551"/>
  </cols>
  <sheetData>
    <row r="1" spans="1:10" ht="18">
      <c r="A1" s="1150" t="s">
        <v>540</v>
      </c>
      <c r="B1" s="1150"/>
      <c r="C1" s="1150"/>
      <c r="D1" s="1150"/>
      <c r="E1" s="1150"/>
      <c r="F1" s="1150"/>
      <c r="G1" s="1150"/>
      <c r="H1" s="1150"/>
      <c r="I1" s="1150"/>
      <c r="J1" s="1150"/>
    </row>
    <row r="3" spans="1:10" s="561" customFormat="1" ht="15">
      <c r="A3" s="1151" t="s">
        <v>1166</v>
      </c>
      <c r="B3" s="1151"/>
      <c r="C3" s="1151"/>
      <c r="D3" s="1151"/>
      <c r="E3" s="1151"/>
      <c r="F3" s="1151"/>
      <c r="G3" s="1151"/>
      <c r="H3" s="1151"/>
      <c r="I3" s="1151"/>
      <c r="J3" s="1151"/>
    </row>
    <row r="4" spans="1:10" ht="13.5" thickBo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27.75" customHeight="1">
      <c r="A5" s="1152" t="s">
        <v>249</v>
      </c>
      <c r="B5" s="1168" t="s">
        <v>541</v>
      </c>
      <c r="C5" s="1170" t="s">
        <v>558</v>
      </c>
      <c r="D5" s="1170"/>
      <c r="E5" s="1170"/>
      <c r="F5" s="1170"/>
      <c r="G5" s="1170"/>
      <c r="H5" s="1170"/>
      <c r="I5" s="1168" t="s">
        <v>1001</v>
      </c>
      <c r="J5" s="1171"/>
    </row>
    <row r="6" spans="1:10" ht="33" customHeight="1">
      <c r="A6" s="1166"/>
      <c r="B6" s="1169"/>
      <c r="C6" s="1172" t="s">
        <v>559</v>
      </c>
      <c r="D6" s="1172"/>
      <c r="E6" s="1172" t="s">
        <v>560</v>
      </c>
      <c r="F6" s="1172"/>
      <c r="G6" s="1172" t="s">
        <v>561</v>
      </c>
      <c r="H6" s="1172"/>
      <c r="I6" s="1173" t="s">
        <v>562</v>
      </c>
      <c r="J6" s="1174"/>
    </row>
    <row r="7" spans="1:10" ht="34.5" customHeight="1">
      <c r="A7" s="1167"/>
      <c r="B7" s="552" t="s">
        <v>955</v>
      </c>
      <c r="C7" s="555" t="s">
        <v>1005</v>
      </c>
      <c r="D7" s="555" t="s">
        <v>940</v>
      </c>
      <c r="E7" s="555" t="s">
        <v>1005</v>
      </c>
      <c r="F7" s="555" t="s">
        <v>940</v>
      </c>
      <c r="G7" s="555" t="s">
        <v>1005</v>
      </c>
      <c r="H7" s="555" t="s">
        <v>940</v>
      </c>
      <c r="I7" s="555" t="s">
        <v>1005</v>
      </c>
      <c r="J7" s="558" t="s">
        <v>940</v>
      </c>
    </row>
    <row r="8" spans="1:10">
      <c r="A8" s="1147" t="s">
        <v>971</v>
      </c>
      <c r="B8" s="394" t="s">
        <v>956</v>
      </c>
      <c r="C8" s="181">
        <v>0</v>
      </c>
      <c r="D8" s="181">
        <v>0</v>
      </c>
      <c r="E8" s="181">
        <v>13020.5</v>
      </c>
      <c r="F8" s="181">
        <v>2.2000000000000002</v>
      </c>
      <c r="G8" s="181">
        <v>7453.23</v>
      </c>
      <c r="H8" s="181">
        <v>1.26</v>
      </c>
      <c r="I8" s="181">
        <v>20473.73</v>
      </c>
      <c r="J8" s="204">
        <v>3.46</v>
      </c>
    </row>
    <row r="9" spans="1:10">
      <c r="A9" s="1148" t="s">
        <v>972</v>
      </c>
      <c r="B9" s="392" t="s">
        <v>957</v>
      </c>
      <c r="C9" s="166">
        <v>0</v>
      </c>
      <c r="D9" s="166">
        <v>0</v>
      </c>
      <c r="E9" s="166">
        <v>2987.8</v>
      </c>
      <c r="F9" s="166">
        <v>0.51</v>
      </c>
      <c r="G9" s="166">
        <v>2503.9699999999998</v>
      </c>
      <c r="H9" s="166">
        <v>0.42</v>
      </c>
      <c r="I9" s="166">
        <v>5491.77</v>
      </c>
      <c r="J9" s="167">
        <v>0.93</v>
      </c>
    </row>
    <row r="10" spans="1:10">
      <c r="A10" s="1148" t="s">
        <v>972</v>
      </c>
      <c r="B10" s="393" t="s">
        <v>958</v>
      </c>
      <c r="C10" s="166">
        <v>0</v>
      </c>
      <c r="D10" s="166">
        <v>0</v>
      </c>
      <c r="E10" s="166">
        <v>10687.54</v>
      </c>
      <c r="F10" s="166">
        <v>1.81</v>
      </c>
      <c r="G10" s="166">
        <v>16671.71</v>
      </c>
      <c r="H10" s="166">
        <v>2.82</v>
      </c>
      <c r="I10" s="166">
        <v>27359.25</v>
      </c>
      <c r="J10" s="167">
        <v>4.63</v>
      </c>
    </row>
    <row r="11" spans="1:10">
      <c r="A11" s="1148" t="s">
        <v>972</v>
      </c>
      <c r="B11" s="393" t="s">
        <v>959</v>
      </c>
      <c r="C11" s="166">
        <v>0</v>
      </c>
      <c r="D11" s="166">
        <v>0</v>
      </c>
      <c r="E11" s="166">
        <v>8936.69</v>
      </c>
      <c r="F11" s="166">
        <v>1.51</v>
      </c>
      <c r="G11" s="166">
        <v>22494.18</v>
      </c>
      <c r="H11" s="166">
        <v>3.81</v>
      </c>
      <c r="I11" s="166">
        <v>31430.87</v>
      </c>
      <c r="J11" s="167">
        <v>5.32</v>
      </c>
    </row>
    <row r="12" spans="1:10">
      <c r="A12" s="1148" t="s">
        <v>972</v>
      </c>
      <c r="B12" s="393" t="s">
        <v>960</v>
      </c>
      <c r="C12" s="166">
        <v>0</v>
      </c>
      <c r="D12" s="166">
        <v>0</v>
      </c>
      <c r="E12" s="166">
        <v>8838.61</v>
      </c>
      <c r="F12" s="166">
        <v>1.5</v>
      </c>
      <c r="G12" s="166">
        <v>28207.94</v>
      </c>
      <c r="H12" s="166">
        <v>4.7699999999999996</v>
      </c>
      <c r="I12" s="166">
        <v>37046.550000000003</v>
      </c>
      <c r="J12" s="167">
        <v>6.27</v>
      </c>
    </row>
    <row r="13" spans="1:10">
      <c r="A13" s="1148" t="s">
        <v>972</v>
      </c>
      <c r="B13" s="393" t="s">
        <v>961</v>
      </c>
      <c r="C13" s="166">
        <v>0</v>
      </c>
      <c r="D13" s="166">
        <v>0</v>
      </c>
      <c r="E13" s="166">
        <v>11761.6</v>
      </c>
      <c r="F13" s="166">
        <v>1.99</v>
      </c>
      <c r="G13" s="166">
        <v>41736.29</v>
      </c>
      <c r="H13" s="166">
        <v>7.06</v>
      </c>
      <c r="I13" s="166">
        <v>53497.89</v>
      </c>
      <c r="J13" s="167">
        <v>9.0500000000000007</v>
      </c>
    </row>
    <row r="14" spans="1:10">
      <c r="A14" s="1148" t="s">
        <v>972</v>
      </c>
      <c r="B14" s="393" t="s">
        <v>548</v>
      </c>
      <c r="C14" s="166">
        <v>0</v>
      </c>
      <c r="D14" s="166">
        <v>0</v>
      </c>
      <c r="E14" s="166">
        <v>45372.12</v>
      </c>
      <c r="F14" s="166">
        <v>7.68</v>
      </c>
      <c r="G14" s="166">
        <v>341359.84</v>
      </c>
      <c r="H14" s="166">
        <v>57.76</v>
      </c>
      <c r="I14" s="166">
        <v>386731.96</v>
      </c>
      <c r="J14" s="167">
        <v>65.44</v>
      </c>
    </row>
    <row r="15" spans="1:10">
      <c r="A15" s="1148" t="s">
        <v>972</v>
      </c>
      <c r="B15" s="145" t="s">
        <v>549</v>
      </c>
      <c r="C15" s="166">
        <v>0</v>
      </c>
      <c r="D15" s="166">
        <v>0</v>
      </c>
      <c r="E15" s="166">
        <v>101604.86</v>
      </c>
      <c r="F15" s="166">
        <v>17.2</v>
      </c>
      <c r="G15" s="166">
        <v>460427.16</v>
      </c>
      <c r="H15" s="166">
        <v>77.900000000000006</v>
      </c>
      <c r="I15" s="166">
        <v>562032.02</v>
      </c>
      <c r="J15" s="167">
        <v>95.1</v>
      </c>
    </row>
    <row r="16" spans="1:10" ht="23.25" customHeight="1">
      <c r="A16" s="1148" t="s">
        <v>972</v>
      </c>
      <c r="B16" s="385" t="s">
        <v>550</v>
      </c>
      <c r="C16" s="166">
        <v>0</v>
      </c>
      <c r="D16" s="166">
        <v>0</v>
      </c>
      <c r="E16" s="166">
        <v>902.39</v>
      </c>
      <c r="F16" s="166">
        <v>0.15</v>
      </c>
      <c r="G16" s="166">
        <v>1517.15</v>
      </c>
      <c r="H16" s="166">
        <v>0.26</v>
      </c>
      <c r="I16" s="166">
        <v>2419.54</v>
      </c>
      <c r="J16" s="167">
        <v>0.41</v>
      </c>
    </row>
    <row r="17" spans="1:10">
      <c r="A17" s="1148" t="s">
        <v>972</v>
      </c>
      <c r="B17" s="145" t="s">
        <v>551</v>
      </c>
      <c r="C17" s="166">
        <v>0</v>
      </c>
      <c r="D17" s="166">
        <v>0</v>
      </c>
      <c r="E17" s="166">
        <v>9200.5300000000007</v>
      </c>
      <c r="F17" s="166">
        <v>1.56</v>
      </c>
      <c r="G17" s="166">
        <v>17336.8</v>
      </c>
      <c r="H17" s="166">
        <v>2.93</v>
      </c>
      <c r="I17" s="166">
        <v>26537.33</v>
      </c>
      <c r="J17" s="167">
        <v>4.49</v>
      </c>
    </row>
    <row r="18" spans="1:10">
      <c r="A18" s="1149" t="s">
        <v>972</v>
      </c>
      <c r="B18" s="510" t="s">
        <v>507</v>
      </c>
      <c r="C18" s="180">
        <v>0</v>
      </c>
      <c r="D18" s="180">
        <v>0</v>
      </c>
      <c r="E18" s="180">
        <v>111707.78</v>
      </c>
      <c r="F18" s="180">
        <v>18.91</v>
      </c>
      <c r="G18" s="180">
        <v>479281.11</v>
      </c>
      <c r="H18" s="180">
        <v>81.09</v>
      </c>
      <c r="I18" s="180">
        <v>590988.89</v>
      </c>
      <c r="J18" s="205">
        <v>100</v>
      </c>
    </row>
    <row r="19" spans="1:10">
      <c r="A19" s="1147" t="s">
        <v>972</v>
      </c>
      <c r="B19" s="394" t="s">
        <v>956</v>
      </c>
      <c r="C19" s="181">
        <v>27053.35</v>
      </c>
      <c r="D19" s="181">
        <v>17.34</v>
      </c>
      <c r="E19" s="181">
        <v>0</v>
      </c>
      <c r="F19" s="181">
        <v>0</v>
      </c>
      <c r="G19" s="181">
        <v>0</v>
      </c>
      <c r="H19" s="181">
        <v>0</v>
      </c>
      <c r="I19" s="181">
        <v>27053.35</v>
      </c>
      <c r="J19" s="204">
        <v>17.34</v>
      </c>
    </row>
    <row r="20" spans="1:10">
      <c r="A20" s="1148" t="s">
        <v>973</v>
      </c>
      <c r="B20" s="392" t="s">
        <v>957</v>
      </c>
      <c r="C20" s="166">
        <v>3751.99</v>
      </c>
      <c r="D20" s="166">
        <v>2.4</v>
      </c>
      <c r="E20" s="166">
        <v>0</v>
      </c>
      <c r="F20" s="166">
        <v>0</v>
      </c>
      <c r="G20" s="166">
        <v>0</v>
      </c>
      <c r="H20" s="166">
        <v>0</v>
      </c>
      <c r="I20" s="166">
        <v>3751.99</v>
      </c>
      <c r="J20" s="167">
        <v>2.4</v>
      </c>
    </row>
    <row r="21" spans="1:10">
      <c r="A21" s="1148" t="s">
        <v>973</v>
      </c>
      <c r="B21" s="393" t="s">
        <v>958</v>
      </c>
      <c r="C21" s="166">
        <v>8510.84</v>
      </c>
      <c r="D21" s="166">
        <v>5.46</v>
      </c>
      <c r="E21" s="166">
        <v>0</v>
      </c>
      <c r="F21" s="166">
        <v>0</v>
      </c>
      <c r="G21" s="166">
        <v>0</v>
      </c>
      <c r="H21" s="166">
        <v>0</v>
      </c>
      <c r="I21" s="166">
        <v>8510.84</v>
      </c>
      <c r="J21" s="167">
        <v>5.46</v>
      </c>
    </row>
    <row r="22" spans="1:10">
      <c r="A22" s="1148" t="s">
        <v>973</v>
      </c>
      <c r="B22" s="393" t="s">
        <v>959</v>
      </c>
      <c r="C22" s="166">
        <v>10746.11</v>
      </c>
      <c r="D22" s="166">
        <v>6.89</v>
      </c>
      <c r="E22" s="166">
        <v>0</v>
      </c>
      <c r="F22" s="166">
        <v>0</v>
      </c>
      <c r="G22" s="166">
        <v>0</v>
      </c>
      <c r="H22" s="166">
        <v>0</v>
      </c>
      <c r="I22" s="166">
        <v>10746.11</v>
      </c>
      <c r="J22" s="167">
        <v>6.89</v>
      </c>
    </row>
    <row r="23" spans="1:10">
      <c r="A23" s="1148" t="s">
        <v>973</v>
      </c>
      <c r="B23" s="393" t="s">
        <v>960</v>
      </c>
      <c r="C23" s="166">
        <v>15394.6</v>
      </c>
      <c r="D23" s="166">
        <v>9.8699999999999992</v>
      </c>
      <c r="E23" s="166">
        <v>0</v>
      </c>
      <c r="F23" s="166">
        <v>0</v>
      </c>
      <c r="G23" s="166">
        <v>0</v>
      </c>
      <c r="H23" s="166">
        <v>0</v>
      </c>
      <c r="I23" s="166">
        <v>15394.6</v>
      </c>
      <c r="J23" s="167">
        <v>9.8699999999999992</v>
      </c>
    </row>
    <row r="24" spans="1:10">
      <c r="A24" s="1148" t="s">
        <v>973</v>
      </c>
      <c r="B24" s="393" t="s">
        <v>961</v>
      </c>
      <c r="C24" s="166">
        <v>21596.639999999999</v>
      </c>
      <c r="D24" s="166">
        <v>13.84</v>
      </c>
      <c r="E24" s="166">
        <v>0</v>
      </c>
      <c r="F24" s="166">
        <v>0</v>
      </c>
      <c r="G24" s="166">
        <v>0</v>
      </c>
      <c r="H24" s="166">
        <v>0</v>
      </c>
      <c r="I24" s="166">
        <v>21596.639999999999</v>
      </c>
      <c r="J24" s="167">
        <v>13.84</v>
      </c>
    </row>
    <row r="25" spans="1:10">
      <c r="A25" s="1148" t="s">
        <v>973</v>
      </c>
      <c r="B25" s="393" t="s">
        <v>548</v>
      </c>
      <c r="C25" s="166">
        <v>55935.78</v>
      </c>
      <c r="D25" s="166">
        <v>35.85</v>
      </c>
      <c r="E25" s="166">
        <v>0</v>
      </c>
      <c r="F25" s="166">
        <v>0</v>
      </c>
      <c r="G25" s="166">
        <v>0</v>
      </c>
      <c r="H25" s="166">
        <v>0</v>
      </c>
      <c r="I25" s="166">
        <v>55935.78</v>
      </c>
      <c r="J25" s="167">
        <v>35.85</v>
      </c>
    </row>
    <row r="26" spans="1:10" ht="17.25" customHeight="1">
      <c r="A26" s="1148" t="s">
        <v>973</v>
      </c>
      <c r="B26" s="145" t="s">
        <v>549</v>
      </c>
      <c r="C26" s="166">
        <v>142989.31</v>
      </c>
      <c r="D26" s="166">
        <v>91.65</v>
      </c>
      <c r="E26" s="166">
        <v>0</v>
      </c>
      <c r="F26" s="166">
        <v>0</v>
      </c>
      <c r="G26" s="166">
        <v>0</v>
      </c>
      <c r="H26" s="166">
        <v>0</v>
      </c>
      <c r="I26" s="166">
        <v>142989.31</v>
      </c>
      <c r="J26" s="167">
        <v>91.65</v>
      </c>
    </row>
    <row r="27" spans="1:10" ht="27.75" customHeight="1">
      <c r="A27" s="1148" t="s">
        <v>973</v>
      </c>
      <c r="B27" s="385" t="s">
        <v>550</v>
      </c>
      <c r="C27" s="166">
        <v>435.81</v>
      </c>
      <c r="D27" s="166">
        <v>0.28000000000000003</v>
      </c>
      <c r="E27" s="166">
        <v>0</v>
      </c>
      <c r="F27" s="166">
        <v>0</v>
      </c>
      <c r="G27" s="166">
        <v>0</v>
      </c>
      <c r="H27" s="166">
        <v>0</v>
      </c>
      <c r="I27" s="166">
        <v>435.81</v>
      </c>
      <c r="J27" s="167">
        <v>0.28000000000000003</v>
      </c>
    </row>
    <row r="28" spans="1:10">
      <c r="A28" s="1148" t="s">
        <v>973</v>
      </c>
      <c r="B28" s="145" t="s">
        <v>551</v>
      </c>
      <c r="C28" s="166">
        <v>12585.88</v>
      </c>
      <c r="D28" s="166">
        <v>8.07</v>
      </c>
      <c r="E28" s="166">
        <v>0</v>
      </c>
      <c r="F28" s="166">
        <v>0</v>
      </c>
      <c r="G28" s="166">
        <v>0</v>
      </c>
      <c r="H28" s="166">
        <v>0</v>
      </c>
      <c r="I28" s="166">
        <v>12585.88</v>
      </c>
      <c r="J28" s="167">
        <v>8.07</v>
      </c>
    </row>
    <row r="29" spans="1:10">
      <c r="A29" s="1149" t="s">
        <v>973</v>
      </c>
      <c r="B29" s="510" t="s">
        <v>507</v>
      </c>
      <c r="C29" s="180">
        <v>156011</v>
      </c>
      <c r="D29" s="180">
        <v>100</v>
      </c>
      <c r="E29" s="180">
        <v>0</v>
      </c>
      <c r="F29" s="180">
        <v>0</v>
      </c>
      <c r="G29" s="180">
        <v>0</v>
      </c>
      <c r="H29" s="180">
        <v>0</v>
      </c>
      <c r="I29" s="180">
        <v>156011</v>
      </c>
      <c r="J29" s="205">
        <v>100</v>
      </c>
    </row>
    <row r="30" spans="1:10">
      <c r="A30" s="1147" t="s">
        <v>973</v>
      </c>
      <c r="B30" s="394" t="s">
        <v>956</v>
      </c>
      <c r="C30" s="181">
        <v>64814.44</v>
      </c>
      <c r="D30" s="181">
        <v>5.12</v>
      </c>
      <c r="E30" s="181">
        <v>2617.69</v>
      </c>
      <c r="F30" s="181">
        <v>0.21</v>
      </c>
      <c r="G30" s="181">
        <v>0</v>
      </c>
      <c r="H30" s="181">
        <v>0</v>
      </c>
      <c r="I30" s="181">
        <v>67432.13</v>
      </c>
      <c r="J30" s="204">
        <v>5.33</v>
      </c>
    </row>
    <row r="31" spans="1:10">
      <c r="A31" s="1148" t="s">
        <v>974</v>
      </c>
      <c r="B31" s="392" t="s">
        <v>957</v>
      </c>
      <c r="C31" s="166">
        <v>63345.66</v>
      </c>
      <c r="D31" s="166">
        <v>5.01</v>
      </c>
      <c r="E31" s="166">
        <v>2406.6</v>
      </c>
      <c r="F31" s="166">
        <v>0.19</v>
      </c>
      <c r="G31" s="166">
        <v>0</v>
      </c>
      <c r="H31" s="166">
        <v>0</v>
      </c>
      <c r="I31" s="166">
        <v>65752.259999999995</v>
      </c>
      <c r="J31" s="167">
        <v>5.2</v>
      </c>
    </row>
    <row r="32" spans="1:10">
      <c r="A32" s="1148" t="s">
        <v>974</v>
      </c>
      <c r="B32" s="393" t="s">
        <v>958</v>
      </c>
      <c r="C32" s="166">
        <v>119007.69</v>
      </c>
      <c r="D32" s="166">
        <v>9.41</v>
      </c>
      <c r="E32" s="166">
        <v>3299.45</v>
      </c>
      <c r="F32" s="166">
        <v>0.26</v>
      </c>
      <c r="G32" s="166">
        <v>0</v>
      </c>
      <c r="H32" s="166">
        <v>0</v>
      </c>
      <c r="I32" s="166">
        <v>122307.14</v>
      </c>
      <c r="J32" s="167">
        <v>9.67</v>
      </c>
    </row>
    <row r="33" spans="1:10">
      <c r="A33" s="1148" t="s">
        <v>974</v>
      </c>
      <c r="B33" s="393" t="s">
        <v>959</v>
      </c>
      <c r="C33" s="166">
        <v>141637.18</v>
      </c>
      <c r="D33" s="166">
        <v>11.2</v>
      </c>
      <c r="E33" s="166">
        <v>4686.17</v>
      </c>
      <c r="F33" s="166">
        <v>0.37</v>
      </c>
      <c r="G33" s="166">
        <v>0</v>
      </c>
      <c r="H33" s="166">
        <v>0</v>
      </c>
      <c r="I33" s="166">
        <v>146323.35</v>
      </c>
      <c r="J33" s="167">
        <v>11.57</v>
      </c>
    </row>
    <row r="34" spans="1:10">
      <c r="A34" s="1148" t="s">
        <v>974</v>
      </c>
      <c r="B34" s="393" t="s">
        <v>960</v>
      </c>
      <c r="C34" s="166">
        <v>176676.82</v>
      </c>
      <c r="D34" s="166">
        <v>13.97</v>
      </c>
      <c r="E34" s="166">
        <v>8063.8</v>
      </c>
      <c r="F34" s="166">
        <v>0.64</v>
      </c>
      <c r="G34" s="166">
        <v>0</v>
      </c>
      <c r="H34" s="166">
        <v>0</v>
      </c>
      <c r="I34" s="166">
        <v>184740.62</v>
      </c>
      <c r="J34" s="167">
        <v>14.61</v>
      </c>
    </row>
    <row r="35" spans="1:10">
      <c r="A35" s="1148" t="s">
        <v>974</v>
      </c>
      <c r="B35" s="393" t="s">
        <v>961</v>
      </c>
      <c r="C35" s="166">
        <v>201677.02</v>
      </c>
      <c r="D35" s="166">
        <v>15.95</v>
      </c>
      <c r="E35" s="166">
        <v>13063.26</v>
      </c>
      <c r="F35" s="166">
        <v>1.03</v>
      </c>
      <c r="G35" s="166">
        <v>0</v>
      </c>
      <c r="H35" s="166">
        <v>0</v>
      </c>
      <c r="I35" s="166">
        <v>214740.28</v>
      </c>
      <c r="J35" s="167">
        <v>16.98</v>
      </c>
    </row>
    <row r="36" spans="1:10">
      <c r="A36" s="1148" t="s">
        <v>974</v>
      </c>
      <c r="B36" s="393" t="s">
        <v>548</v>
      </c>
      <c r="C36" s="166">
        <v>401503.6</v>
      </c>
      <c r="D36" s="166">
        <v>31.74</v>
      </c>
      <c r="E36" s="166">
        <v>29378.5</v>
      </c>
      <c r="F36" s="166">
        <v>2.33</v>
      </c>
      <c r="G36" s="166">
        <v>0</v>
      </c>
      <c r="H36" s="166">
        <v>0</v>
      </c>
      <c r="I36" s="166">
        <v>430882.1</v>
      </c>
      <c r="J36" s="167">
        <v>34.07</v>
      </c>
    </row>
    <row r="37" spans="1:10">
      <c r="A37" s="1148" t="s">
        <v>974</v>
      </c>
      <c r="B37" s="145" t="s">
        <v>549</v>
      </c>
      <c r="C37" s="166">
        <v>1168662.4099999999</v>
      </c>
      <c r="D37" s="166">
        <v>92.4</v>
      </c>
      <c r="E37" s="166">
        <v>63515.47</v>
      </c>
      <c r="F37" s="166">
        <v>5.03</v>
      </c>
      <c r="G37" s="166">
        <v>0</v>
      </c>
      <c r="H37" s="166">
        <v>0</v>
      </c>
      <c r="I37" s="166">
        <v>1232177.8799999999</v>
      </c>
      <c r="J37" s="167">
        <v>97.43</v>
      </c>
    </row>
    <row r="38" spans="1:10" ht="24.75" customHeight="1">
      <c r="A38" s="1148" t="s">
        <v>974</v>
      </c>
      <c r="B38" s="385" t="s">
        <v>550</v>
      </c>
      <c r="C38" s="166">
        <v>7122.72</v>
      </c>
      <c r="D38" s="166">
        <v>0.56000000000000005</v>
      </c>
      <c r="E38" s="166">
        <v>226.11</v>
      </c>
      <c r="F38" s="166">
        <v>0.02</v>
      </c>
      <c r="G38" s="166">
        <v>0</v>
      </c>
      <c r="H38" s="166">
        <v>0</v>
      </c>
      <c r="I38" s="166">
        <v>7348.83</v>
      </c>
      <c r="J38" s="167">
        <v>0.57999999999999996</v>
      </c>
    </row>
    <row r="39" spans="1:10">
      <c r="A39" s="1148" t="s">
        <v>974</v>
      </c>
      <c r="B39" s="145" t="s">
        <v>551</v>
      </c>
      <c r="C39" s="166">
        <v>24758.95</v>
      </c>
      <c r="D39" s="166">
        <v>1.96</v>
      </c>
      <c r="E39" s="166">
        <v>409.99</v>
      </c>
      <c r="F39" s="166">
        <v>0.03</v>
      </c>
      <c r="G39" s="166">
        <v>0</v>
      </c>
      <c r="H39" s="166">
        <v>0</v>
      </c>
      <c r="I39" s="166">
        <v>25168.94</v>
      </c>
      <c r="J39" s="167">
        <v>1.99</v>
      </c>
    </row>
    <row r="40" spans="1:10">
      <c r="A40" s="1149" t="s">
        <v>974</v>
      </c>
      <c r="B40" s="510" t="s">
        <v>507</v>
      </c>
      <c r="C40" s="180">
        <v>1200544.08</v>
      </c>
      <c r="D40" s="180">
        <v>94.92</v>
      </c>
      <c r="E40" s="180">
        <v>64151.57</v>
      </c>
      <c r="F40" s="180">
        <v>5.08</v>
      </c>
      <c r="G40" s="180">
        <v>0</v>
      </c>
      <c r="H40" s="180">
        <v>0</v>
      </c>
      <c r="I40" s="180">
        <v>1264695.6499999999</v>
      </c>
      <c r="J40" s="205">
        <v>100</v>
      </c>
    </row>
    <row r="41" spans="1:10">
      <c r="A41" s="1147" t="s">
        <v>974</v>
      </c>
      <c r="B41" s="394" t="s">
        <v>956</v>
      </c>
      <c r="C41" s="181">
        <v>75090.429999999993</v>
      </c>
      <c r="D41" s="181">
        <v>7.41</v>
      </c>
      <c r="E41" s="181">
        <v>0</v>
      </c>
      <c r="F41" s="181">
        <v>0</v>
      </c>
      <c r="G41" s="181">
        <v>0</v>
      </c>
      <c r="H41" s="181">
        <v>0</v>
      </c>
      <c r="I41" s="181">
        <v>75090.429999999993</v>
      </c>
      <c r="J41" s="204">
        <v>7.41</v>
      </c>
    </row>
    <row r="42" spans="1:10">
      <c r="A42" s="1148" t="s">
        <v>975</v>
      </c>
      <c r="B42" s="392" t="s">
        <v>957</v>
      </c>
      <c r="C42" s="166">
        <v>22168.21</v>
      </c>
      <c r="D42" s="166">
        <v>2.19</v>
      </c>
      <c r="E42" s="166">
        <v>0</v>
      </c>
      <c r="F42" s="166">
        <v>0</v>
      </c>
      <c r="G42" s="166">
        <v>0</v>
      </c>
      <c r="H42" s="166">
        <v>0</v>
      </c>
      <c r="I42" s="166">
        <v>22168.21</v>
      </c>
      <c r="J42" s="167">
        <v>2.19</v>
      </c>
    </row>
    <row r="43" spans="1:10">
      <c r="A43" s="1148" t="s">
        <v>975</v>
      </c>
      <c r="B43" s="393" t="s">
        <v>958</v>
      </c>
      <c r="C43" s="166">
        <v>68061.2</v>
      </c>
      <c r="D43" s="166">
        <v>6.72</v>
      </c>
      <c r="E43" s="166">
        <v>0</v>
      </c>
      <c r="F43" s="166">
        <v>0</v>
      </c>
      <c r="G43" s="166">
        <v>0</v>
      </c>
      <c r="H43" s="166">
        <v>0</v>
      </c>
      <c r="I43" s="166">
        <v>68061.2</v>
      </c>
      <c r="J43" s="167">
        <v>6.72</v>
      </c>
    </row>
    <row r="44" spans="1:10">
      <c r="A44" s="1148" t="s">
        <v>975</v>
      </c>
      <c r="B44" s="393" t="s">
        <v>959</v>
      </c>
      <c r="C44" s="166">
        <v>112673.77</v>
      </c>
      <c r="D44" s="166">
        <v>11.12</v>
      </c>
      <c r="E44" s="166">
        <v>0</v>
      </c>
      <c r="F44" s="166">
        <v>0</v>
      </c>
      <c r="G44" s="166">
        <v>0</v>
      </c>
      <c r="H44" s="166">
        <v>0</v>
      </c>
      <c r="I44" s="166">
        <v>112673.77</v>
      </c>
      <c r="J44" s="167">
        <v>11.12</v>
      </c>
    </row>
    <row r="45" spans="1:10">
      <c r="A45" s="1148" t="s">
        <v>975</v>
      </c>
      <c r="B45" s="393" t="s">
        <v>960</v>
      </c>
      <c r="C45" s="166">
        <v>153410.35999999999</v>
      </c>
      <c r="D45" s="166">
        <v>15.15</v>
      </c>
      <c r="E45" s="166">
        <v>0.62</v>
      </c>
      <c r="F45" s="166" t="s">
        <v>547</v>
      </c>
      <c r="G45" s="166">
        <v>0</v>
      </c>
      <c r="H45" s="166">
        <v>0</v>
      </c>
      <c r="I45" s="166">
        <v>153410.98000000001</v>
      </c>
      <c r="J45" s="167">
        <v>15.15</v>
      </c>
    </row>
    <row r="46" spans="1:10">
      <c r="A46" s="1148" t="s">
        <v>975</v>
      </c>
      <c r="B46" s="393" t="s">
        <v>961</v>
      </c>
      <c r="C46" s="166">
        <v>177746.94</v>
      </c>
      <c r="D46" s="166">
        <v>17.55</v>
      </c>
      <c r="E46" s="166">
        <v>9.5</v>
      </c>
      <c r="F46" s="166" t="s">
        <v>547</v>
      </c>
      <c r="G46" s="166">
        <v>0</v>
      </c>
      <c r="H46" s="166">
        <v>0</v>
      </c>
      <c r="I46" s="166">
        <v>177756.44</v>
      </c>
      <c r="J46" s="167">
        <v>17.55</v>
      </c>
    </row>
    <row r="47" spans="1:10">
      <c r="A47" s="1148" t="s">
        <v>975</v>
      </c>
      <c r="B47" s="393" t="s">
        <v>548</v>
      </c>
      <c r="C47" s="166">
        <v>326924.31</v>
      </c>
      <c r="D47" s="166">
        <v>32.28</v>
      </c>
      <c r="E47" s="166">
        <v>223.85</v>
      </c>
      <c r="F47" s="166">
        <v>0.02</v>
      </c>
      <c r="G47" s="166">
        <v>0</v>
      </c>
      <c r="H47" s="166">
        <v>0</v>
      </c>
      <c r="I47" s="166">
        <v>327148.15999999997</v>
      </c>
      <c r="J47" s="167">
        <v>32.299999999999997</v>
      </c>
    </row>
    <row r="48" spans="1:10">
      <c r="A48" s="1148" t="s">
        <v>975</v>
      </c>
      <c r="B48" s="145" t="s">
        <v>549</v>
      </c>
      <c r="C48" s="166">
        <v>936075.22</v>
      </c>
      <c r="D48" s="166">
        <v>92.42</v>
      </c>
      <c r="E48" s="166">
        <v>233.97</v>
      </c>
      <c r="F48" s="166">
        <v>0.02</v>
      </c>
      <c r="G48" s="166">
        <v>0</v>
      </c>
      <c r="H48" s="166">
        <v>0</v>
      </c>
      <c r="I48" s="166">
        <v>936309.19</v>
      </c>
      <c r="J48" s="167">
        <v>92.44</v>
      </c>
    </row>
    <row r="49" spans="1:10" ht="24.75" customHeight="1">
      <c r="A49" s="1148" t="s">
        <v>975</v>
      </c>
      <c r="B49" s="385" t="s">
        <v>550</v>
      </c>
      <c r="C49" s="166">
        <v>51524.58</v>
      </c>
      <c r="D49" s="166">
        <v>5.09</v>
      </c>
      <c r="E49" s="166">
        <v>0</v>
      </c>
      <c r="F49" s="166">
        <v>0</v>
      </c>
      <c r="G49" s="166">
        <v>0</v>
      </c>
      <c r="H49" s="166">
        <v>0</v>
      </c>
      <c r="I49" s="166">
        <v>51524.58</v>
      </c>
      <c r="J49" s="167">
        <v>5.09</v>
      </c>
    </row>
    <row r="50" spans="1:10">
      <c r="A50" s="1148" t="s">
        <v>975</v>
      </c>
      <c r="B50" s="145" t="s">
        <v>551</v>
      </c>
      <c r="C50" s="166">
        <v>24967.439999999999</v>
      </c>
      <c r="D50" s="166">
        <v>2.4700000000000002</v>
      </c>
      <c r="E50" s="166">
        <v>0</v>
      </c>
      <c r="F50" s="166">
        <v>0</v>
      </c>
      <c r="G50" s="166">
        <v>0</v>
      </c>
      <c r="H50" s="166">
        <v>0</v>
      </c>
      <c r="I50" s="166">
        <v>24967.439999999999</v>
      </c>
      <c r="J50" s="167">
        <v>2.4700000000000002</v>
      </c>
    </row>
    <row r="51" spans="1:10">
      <c r="A51" s="1149" t="s">
        <v>975</v>
      </c>
      <c r="B51" s="510" t="s">
        <v>507</v>
      </c>
      <c r="C51" s="180">
        <v>1012567.24</v>
      </c>
      <c r="D51" s="180">
        <v>99.98</v>
      </c>
      <c r="E51" s="180">
        <v>233.97</v>
      </c>
      <c r="F51" s="180">
        <v>0.02</v>
      </c>
      <c r="G51" s="180">
        <v>0</v>
      </c>
      <c r="H51" s="180">
        <v>0</v>
      </c>
      <c r="I51" s="180">
        <v>1012801.21</v>
      </c>
      <c r="J51" s="205">
        <v>100</v>
      </c>
    </row>
    <row r="52" spans="1:10">
      <c r="A52" s="1147" t="s">
        <v>975</v>
      </c>
      <c r="B52" s="394" t="s">
        <v>956</v>
      </c>
      <c r="C52" s="181">
        <v>57447.63</v>
      </c>
      <c r="D52" s="181">
        <v>11.51</v>
      </c>
      <c r="E52" s="181"/>
      <c r="F52" s="181"/>
      <c r="G52" s="181"/>
      <c r="H52" s="181"/>
      <c r="I52" s="181">
        <v>57447.63</v>
      </c>
      <c r="J52" s="204">
        <v>11.51</v>
      </c>
    </row>
    <row r="53" spans="1:10">
      <c r="A53" s="1148" t="s">
        <v>976</v>
      </c>
      <c r="B53" s="392" t="s">
        <v>957</v>
      </c>
      <c r="C53" s="166">
        <v>33400.61</v>
      </c>
      <c r="D53" s="166">
        <v>6.69</v>
      </c>
      <c r="E53" s="166"/>
      <c r="F53" s="166"/>
      <c r="G53" s="166"/>
      <c r="H53" s="166"/>
      <c r="I53" s="166">
        <v>33400.61</v>
      </c>
      <c r="J53" s="167">
        <v>6.69</v>
      </c>
    </row>
    <row r="54" spans="1:10">
      <c r="A54" s="1148" t="s">
        <v>976</v>
      </c>
      <c r="B54" s="393" t="s">
        <v>958</v>
      </c>
      <c r="C54" s="166">
        <v>103495.3</v>
      </c>
      <c r="D54" s="166">
        <v>20.73</v>
      </c>
      <c r="E54" s="166"/>
      <c r="F54" s="166"/>
      <c r="G54" s="166"/>
      <c r="H54" s="166"/>
      <c r="I54" s="166">
        <v>103495.3</v>
      </c>
      <c r="J54" s="167">
        <v>20.73</v>
      </c>
    </row>
    <row r="55" spans="1:10">
      <c r="A55" s="1148" t="s">
        <v>976</v>
      </c>
      <c r="B55" s="393" t="s">
        <v>959</v>
      </c>
      <c r="C55" s="166">
        <v>68537.53</v>
      </c>
      <c r="D55" s="166">
        <v>13.73</v>
      </c>
      <c r="E55" s="166"/>
      <c r="F55" s="166"/>
      <c r="G55" s="166"/>
      <c r="H55" s="166"/>
      <c r="I55" s="166">
        <v>68537.53</v>
      </c>
      <c r="J55" s="167">
        <v>13.73</v>
      </c>
    </row>
    <row r="56" spans="1:10">
      <c r="A56" s="1148" t="s">
        <v>976</v>
      </c>
      <c r="B56" s="393" t="s">
        <v>960</v>
      </c>
      <c r="C56" s="166">
        <v>56200.54</v>
      </c>
      <c r="D56" s="166">
        <v>11.26</v>
      </c>
      <c r="E56" s="166"/>
      <c r="F56" s="166"/>
      <c r="G56" s="166"/>
      <c r="H56" s="166"/>
      <c r="I56" s="166">
        <v>56200.54</v>
      </c>
      <c r="J56" s="167">
        <v>11.26</v>
      </c>
    </row>
    <row r="57" spans="1:10">
      <c r="A57" s="1148" t="s">
        <v>976</v>
      </c>
      <c r="B57" s="393" t="s">
        <v>961</v>
      </c>
      <c r="C57" s="166">
        <v>44384.66</v>
      </c>
      <c r="D57" s="166">
        <v>8.89</v>
      </c>
      <c r="E57" s="166"/>
      <c r="F57" s="166"/>
      <c r="G57" s="166"/>
      <c r="H57" s="166"/>
      <c r="I57" s="166">
        <v>44384.66</v>
      </c>
      <c r="J57" s="167">
        <v>8.89</v>
      </c>
    </row>
    <row r="58" spans="1:10">
      <c r="A58" s="1148" t="s">
        <v>976</v>
      </c>
      <c r="B58" s="393" t="s">
        <v>548</v>
      </c>
      <c r="C58" s="166">
        <v>110174.79</v>
      </c>
      <c r="D58" s="166">
        <v>22.08</v>
      </c>
      <c r="E58" s="166"/>
      <c r="F58" s="166"/>
      <c r="G58" s="166"/>
      <c r="H58" s="166"/>
      <c r="I58" s="166">
        <v>110174.79</v>
      </c>
      <c r="J58" s="167">
        <v>22.08</v>
      </c>
    </row>
    <row r="59" spans="1:10">
      <c r="A59" s="1148" t="s">
        <v>976</v>
      </c>
      <c r="B59" s="145" t="s">
        <v>549</v>
      </c>
      <c r="C59" s="166">
        <v>473641.06</v>
      </c>
      <c r="D59" s="166">
        <v>94.89</v>
      </c>
      <c r="E59" s="166"/>
      <c r="F59" s="166"/>
      <c r="G59" s="166"/>
      <c r="H59" s="166"/>
      <c r="I59" s="166">
        <v>473641.06</v>
      </c>
      <c r="J59" s="167">
        <v>94.89</v>
      </c>
    </row>
    <row r="60" spans="1:10" ht="26.25" customHeight="1">
      <c r="A60" s="1148" t="s">
        <v>976</v>
      </c>
      <c r="B60" s="385" t="s">
        <v>550</v>
      </c>
      <c r="C60" s="166">
        <v>3996.43</v>
      </c>
      <c r="D60" s="166">
        <v>0.8</v>
      </c>
      <c r="E60" s="166"/>
      <c r="F60" s="166"/>
      <c r="G60" s="166"/>
      <c r="H60" s="166"/>
      <c r="I60" s="166">
        <v>3996.43</v>
      </c>
      <c r="J60" s="167">
        <v>0.8</v>
      </c>
    </row>
    <row r="61" spans="1:10">
      <c r="A61" s="1148" t="s">
        <v>976</v>
      </c>
      <c r="B61" s="145" t="s">
        <v>551</v>
      </c>
      <c r="C61" s="166">
        <v>21528.62</v>
      </c>
      <c r="D61" s="166">
        <v>4.3099999999999996</v>
      </c>
      <c r="E61" s="166"/>
      <c r="F61" s="166"/>
      <c r="G61" s="166"/>
      <c r="H61" s="166"/>
      <c r="I61" s="166">
        <v>21528.62</v>
      </c>
      <c r="J61" s="167">
        <v>4.3099999999999996</v>
      </c>
    </row>
    <row r="62" spans="1:10">
      <c r="A62" s="1149" t="s">
        <v>976</v>
      </c>
      <c r="B62" s="510" t="s">
        <v>507</v>
      </c>
      <c r="C62" s="180">
        <v>499166.11</v>
      </c>
      <c r="D62" s="180">
        <v>100</v>
      </c>
      <c r="E62" s="180"/>
      <c r="F62" s="180"/>
      <c r="G62" s="180"/>
      <c r="H62" s="180"/>
      <c r="I62" s="180">
        <v>499166.11</v>
      </c>
      <c r="J62" s="205">
        <v>100</v>
      </c>
    </row>
    <row r="63" spans="1:10">
      <c r="A63" s="1147" t="s">
        <v>976</v>
      </c>
      <c r="B63" s="394" t="s">
        <v>956</v>
      </c>
      <c r="C63" s="181">
        <v>10977.29</v>
      </c>
      <c r="D63" s="181">
        <v>0.81</v>
      </c>
      <c r="E63" s="181">
        <v>4209.16</v>
      </c>
      <c r="F63" s="181">
        <v>0.31</v>
      </c>
      <c r="G63" s="181">
        <v>0</v>
      </c>
      <c r="H63" s="181">
        <v>0</v>
      </c>
      <c r="I63" s="181">
        <v>15186.45</v>
      </c>
      <c r="J63" s="204">
        <v>1.1200000000000001</v>
      </c>
    </row>
    <row r="64" spans="1:10">
      <c r="A64" s="1148" t="s">
        <v>977</v>
      </c>
      <c r="B64" s="392" t="s">
        <v>957</v>
      </c>
      <c r="C64" s="166">
        <v>26937.49</v>
      </c>
      <c r="D64" s="166">
        <v>2</v>
      </c>
      <c r="E64" s="166">
        <v>88.56</v>
      </c>
      <c r="F64" s="166">
        <v>0.01</v>
      </c>
      <c r="G64" s="166">
        <v>0</v>
      </c>
      <c r="H64" s="166">
        <v>0</v>
      </c>
      <c r="I64" s="166">
        <v>27026.05</v>
      </c>
      <c r="J64" s="167">
        <v>2.0099999999999998</v>
      </c>
    </row>
    <row r="65" spans="1:10">
      <c r="A65" s="1148" t="s">
        <v>977</v>
      </c>
      <c r="B65" s="393" t="s">
        <v>958</v>
      </c>
      <c r="C65" s="166">
        <v>96926.33</v>
      </c>
      <c r="D65" s="166">
        <v>7.18</v>
      </c>
      <c r="E65" s="166">
        <v>1101.98</v>
      </c>
      <c r="F65" s="166">
        <v>0.08</v>
      </c>
      <c r="G65" s="166">
        <v>0</v>
      </c>
      <c r="H65" s="166">
        <v>0</v>
      </c>
      <c r="I65" s="166">
        <v>98028.31</v>
      </c>
      <c r="J65" s="167">
        <v>7.26</v>
      </c>
    </row>
    <row r="66" spans="1:10">
      <c r="A66" s="1148" t="s">
        <v>977</v>
      </c>
      <c r="B66" s="393" t="s">
        <v>959</v>
      </c>
      <c r="C66" s="166">
        <v>147165.68</v>
      </c>
      <c r="D66" s="166">
        <v>10.9</v>
      </c>
      <c r="E66" s="166">
        <v>2899.34</v>
      </c>
      <c r="F66" s="166">
        <v>0.21</v>
      </c>
      <c r="G66" s="166">
        <v>0</v>
      </c>
      <c r="H66" s="166">
        <v>0</v>
      </c>
      <c r="I66" s="166">
        <v>150065.01999999999</v>
      </c>
      <c r="J66" s="167">
        <v>11.11</v>
      </c>
    </row>
    <row r="67" spans="1:10">
      <c r="A67" s="1148" t="s">
        <v>977</v>
      </c>
      <c r="B67" s="393" t="s">
        <v>960</v>
      </c>
      <c r="C67" s="166">
        <v>245455.18</v>
      </c>
      <c r="D67" s="166">
        <v>18.190000000000001</v>
      </c>
      <c r="E67" s="166">
        <v>6213.42</v>
      </c>
      <c r="F67" s="166">
        <v>0.46</v>
      </c>
      <c r="G67" s="166">
        <v>0</v>
      </c>
      <c r="H67" s="166">
        <v>0</v>
      </c>
      <c r="I67" s="166">
        <v>251668.6</v>
      </c>
      <c r="J67" s="167">
        <v>18.649999999999999</v>
      </c>
    </row>
    <row r="68" spans="1:10">
      <c r="A68" s="1148" t="s">
        <v>977</v>
      </c>
      <c r="B68" s="393" t="s">
        <v>961</v>
      </c>
      <c r="C68" s="166">
        <v>298781.7</v>
      </c>
      <c r="D68" s="166">
        <v>22.14</v>
      </c>
      <c r="E68" s="166">
        <v>13229.16</v>
      </c>
      <c r="F68" s="166">
        <v>0.98</v>
      </c>
      <c r="G68" s="166">
        <v>0</v>
      </c>
      <c r="H68" s="166">
        <v>0</v>
      </c>
      <c r="I68" s="166">
        <v>312010.86</v>
      </c>
      <c r="J68" s="167">
        <v>23.12</v>
      </c>
    </row>
    <row r="69" spans="1:10">
      <c r="A69" s="1148" t="s">
        <v>977</v>
      </c>
      <c r="B69" s="393" t="s">
        <v>548</v>
      </c>
      <c r="C69" s="166">
        <v>387947.26</v>
      </c>
      <c r="D69" s="166">
        <v>28.75</v>
      </c>
      <c r="E69" s="166">
        <v>77630.100000000006</v>
      </c>
      <c r="F69" s="166">
        <v>5.76</v>
      </c>
      <c r="G69" s="166">
        <v>0</v>
      </c>
      <c r="H69" s="166">
        <v>0</v>
      </c>
      <c r="I69" s="166">
        <v>465577.36</v>
      </c>
      <c r="J69" s="167">
        <v>34.51</v>
      </c>
    </row>
    <row r="70" spans="1:10">
      <c r="A70" s="1148" t="s">
        <v>977</v>
      </c>
      <c r="B70" s="145" t="s">
        <v>549</v>
      </c>
      <c r="C70" s="166">
        <v>1214190.93</v>
      </c>
      <c r="D70" s="166">
        <v>89.97</v>
      </c>
      <c r="E70" s="166">
        <v>105371.72</v>
      </c>
      <c r="F70" s="166">
        <v>7.81</v>
      </c>
      <c r="G70" s="166">
        <v>0</v>
      </c>
      <c r="H70" s="166">
        <v>0</v>
      </c>
      <c r="I70" s="166">
        <v>1319562.6499999999</v>
      </c>
      <c r="J70" s="167">
        <v>97.78</v>
      </c>
    </row>
    <row r="71" spans="1:10" ht="27.75" customHeight="1">
      <c r="A71" s="1148" t="s">
        <v>977</v>
      </c>
      <c r="B71" s="385" t="s">
        <v>550</v>
      </c>
      <c r="C71" s="166">
        <v>12293.3</v>
      </c>
      <c r="D71" s="166">
        <v>0.91</v>
      </c>
      <c r="E71" s="166">
        <v>299.02999999999997</v>
      </c>
      <c r="F71" s="166">
        <v>0.02</v>
      </c>
      <c r="G71" s="166">
        <v>0</v>
      </c>
      <c r="H71" s="166">
        <v>0</v>
      </c>
      <c r="I71" s="166">
        <v>12592.33</v>
      </c>
      <c r="J71" s="167">
        <v>0.93</v>
      </c>
    </row>
    <row r="72" spans="1:10">
      <c r="A72" s="1148" t="s">
        <v>977</v>
      </c>
      <c r="B72" s="145" t="s">
        <v>551</v>
      </c>
      <c r="C72" s="166">
        <v>17054.740000000002</v>
      </c>
      <c r="D72" s="166">
        <v>1.26</v>
      </c>
      <c r="E72" s="166">
        <v>399.41</v>
      </c>
      <c r="F72" s="166">
        <v>0.03</v>
      </c>
      <c r="G72" s="166">
        <v>0</v>
      </c>
      <c r="H72" s="166">
        <v>0</v>
      </c>
      <c r="I72" s="166">
        <v>17454.150000000001</v>
      </c>
      <c r="J72" s="167">
        <v>1.29</v>
      </c>
    </row>
    <row r="73" spans="1:10">
      <c r="A73" s="1149" t="s">
        <v>977</v>
      </c>
      <c r="B73" s="510" t="s">
        <v>507</v>
      </c>
      <c r="C73" s="180">
        <v>1243538.97</v>
      </c>
      <c r="D73" s="180">
        <v>92.14</v>
      </c>
      <c r="E73" s="180">
        <v>106070.16</v>
      </c>
      <c r="F73" s="180">
        <v>7.86</v>
      </c>
      <c r="G73" s="180">
        <v>0</v>
      </c>
      <c r="H73" s="180">
        <v>0</v>
      </c>
      <c r="I73" s="180">
        <v>1349609.13</v>
      </c>
      <c r="J73" s="205">
        <v>100</v>
      </c>
    </row>
    <row r="74" spans="1:10">
      <c r="A74" s="1147" t="s">
        <v>977</v>
      </c>
      <c r="B74" s="394" t="s">
        <v>956</v>
      </c>
      <c r="C74" s="181">
        <v>10422.370000000001</v>
      </c>
      <c r="D74" s="181">
        <v>28.19</v>
      </c>
      <c r="E74" s="181">
        <v>0</v>
      </c>
      <c r="F74" s="181">
        <v>0</v>
      </c>
      <c r="G74" s="181">
        <v>0</v>
      </c>
      <c r="H74" s="181">
        <v>0</v>
      </c>
      <c r="I74" s="181">
        <v>10422.370000000001</v>
      </c>
      <c r="J74" s="204">
        <v>28.19</v>
      </c>
    </row>
    <row r="75" spans="1:10">
      <c r="A75" s="1148" t="s">
        <v>535</v>
      </c>
      <c r="B75" s="392" t="s">
        <v>957</v>
      </c>
      <c r="C75" s="166">
        <v>201.41</v>
      </c>
      <c r="D75" s="166">
        <v>0.54</v>
      </c>
      <c r="E75" s="166">
        <v>0</v>
      </c>
      <c r="F75" s="166">
        <v>0</v>
      </c>
      <c r="G75" s="166">
        <v>0</v>
      </c>
      <c r="H75" s="166">
        <v>0</v>
      </c>
      <c r="I75" s="166">
        <v>201.41</v>
      </c>
      <c r="J75" s="167">
        <v>0.54</v>
      </c>
    </row>
    <row r="76" spans="1:10">
      <c r="A76" s="1148" t="s">
        <v>535</v>
      </c>
      <c r="B76" s="393" t="s">
        <v>958</v>
      </c>
      <c r="C76" s="166">
        <v>505.43</v>
      </c>
      <c r="D76" s="166">
        <v>1.37</v>
      </c>
      <c r="E76" s="166">
        <v>0</v>
      </c>
      <c r="F76" s="166">
        <v>0</v>
      </c>
      <c r="G76" s="166">
        <v>0</v>
      </c>
      <c r="H76" s="166">
        <v>0</v>
      </c>
      <c r="I76" s="166">
        <v>505.43</v>
      </c>
      <c r="J76" s="167">
        <v>1.37</v>
      </c>
    </row>
    <row r="77" spans="1:10">
      <c r="A77" s="1148" t="s">
        <v>535</v>
      </c>
      <c r="B77" s="393" t="s">
        <v>959</v>
      </c>
      <c r="C77" s="166">
        <v>933.24</v>
      </c>
      <c r="D77" s="166">
        <v>2.52</v>
      </c>
      <c r="E77" s="166">
        <v>0</v>
      </c>
      <c r="F77" s="166">
        <v>0</v>
      </c>
      <c r="G77" s="166">
        <v>0</v>
      </c>
      <c r="H77" s="166">
        <v>0</v>
      </c>
      <c r="I77" s="166">
        <v>933.24</v>
      </c>
      <c r="J77" s="167">
        <v>2.52</v>
      </c>
    </row>
    <row r="78" spans="1:10">
      <c r="A78" s="1148" t="s">
        <v>535</v>
      </c>
      <c r="B78" s="393" t="s">
        <v>960</v>
      </c>
      <c r="C78" s="166">
        <v>1932.6</v>
      </c>
      <c r="D78" s="166">
        <v>5.23</v>
      </c>
      <c r="E78" s="166">
        <v>0</v>
      </c>
      <c r="F78" s="166">
        <v>0</v>
      </c>
      <c r="G78" s="166">
        <v>0</v>
      </c>
      <c r="H78" s="166">
        <v>0</v>
      </c>
      <c r="I78" s="166">
        <v>1932.6</v>
      </c>
      <c r="J78" s="167">
        <v>5.23</v>
      </c>
    </row>
    <row r="79" spans="1:10">
      <c r="A79" s="1148" t="s">
        <v>535</v>
      </c>
      <c r="B79" s="393" t="s">
        <v>961</v>
      </c>
      <c r="C79" s="166">
        <v>3870.5</v>
      </c>
      <c r="D79" s="166">
        <v>10.47</v>
      </c>
      <c r="E79" s="166">
        <v>0</v>
      </c>
      <c r="F79" s="166">
        <v>0</v>
      </c>
      <c r="G79" s="166">
        <v>0</v>
      </c>
      <c r="H79" s="166">
        <v>0</v>
      </c>
      <c r="I79" s="166">
        <v>3870.5</v>
      </c>
      <c r="J79" s="167">
        <v>10.47</v>
      </c>
    </row>
    <row r="80" spans="1:10">
      <c r="A80" s="1148" t="s">
        <v>535</v>
      </c>
      <c r="B80" s="393" t="s">
        <v>548</v>
      </c>
      <c r="C80" s="166">
        <v>18613.740000000002</v>
      </c>
      <c r="D80" s="166">
        <v>50.34</v>
      </c>
      <c r="E80" s="166">
        <v>0</v>
      </c>
      <c r="F80" s="166">
        <v>0</v>
      </c>
      <c r="G80" s="166">
        <v>0</v>
      </c>
      <c r="H80" s="166">
        <v>0</v>
      </c>
      <c r="I80" s="166">
        <v>18613.740000000002</v>
      </c>
      <c r="J80" s="167">
        <v>50.34</v>
      </c>
    </row>
    <row r="81" spans="1:10">
      <c r="A81" s="1148" t="s">
        <v>535</v>
      </c>
      <c r="B81" s="145" t="s">
        <v>549</v>
      </c>
      <c r="C81" s="166">
        <v>36479.29</v>
      </c>
      <c r="D81" s="166">
        <v>98.66</v>
      </c>
      <c r="E81" s="166">
        <v>0</v>
      </c>
      <c r="F81" s="166">
        <v>0</v>
      </c>
      <c r="G81" s="166">
        <v>0</v>
      </c>
      <c r="H81" s="166">
        <v>0</v>
      </c>
      <c r="I81" s="166">
        <v>36479.29</v>
      </c>
      <c r="J81" s="167">
        <v>98.66</v>
      </c>
    </row>
    <row r="82" spans="1:10" ht="25.5" customHeight="1">
      <c r="A82" s="1148" t="s">
        <v>535</v>
      </c>
      <c r="B82" s="385" t="s">
        <v>550</v>
      </c>
      <c r="C82" s="166">
        <v>48.98</v>
      </c>
      <c r="D82" s="166">
        <v>0.13</v>
      </c>
      <c r="E82" s="166">
        <v>0</v>
      </c>
      <c r="F82" s="166">
        <v>0</v>
      </c>
      <c r="G82" s="166">
        <v>0</v>
      </c>
      <c r="H82" s="166">
        <v>0</v>
      </c>
      <c r="I82" s="166">
        <v>48.98</v>
      </c>
      <c r="J82" s="167">
        <v>0.13</v>
      </c>
    </row>
    <row r="83" spans="1:10">
      <c r="A83" s="1148" t="s">
        <v>535</v>
      </c>
      <c r="B83" s="145" t="s">
        <v>551</v>
      </c>
      <c r="C83" s="166">
        <v>447.73</v>
      </c>
      <c r="D83" s="166">
        <v>1.21</v>
      </c>
      <c r="E83" s="166">
        <v>0</v>
      </c>
      <c r="F83" s="166">
        <v>0</v>
      </c>
      <c r="G83" s="166">
        <v>0</v>
      </c>
      <c r="H83" s="166">
        <v>0</v>
      </c>
      <c r="I83" s="166">
        <v>447.73</v>
      </c>
      <c r="J83" s="167">
        <v>1.21</v>
      </c>
    </row>
    <row r="84" spans="1:10">
      <c r="A84" s="1149" t="s">
        <v>535</v>
      </c>
      <c r="B84" s="510" t="s">
        <v>507</v>
      </c>
      <c r="C84" s="180">
        <v>36976</v>
      </c>
      <c r="D84" s="180">
        <v>100</v>
      </c>
      <c r="E84" s="180">
        <v>0</v>
      </c>
      <c r="F84" s="180">
        <v>0</v>
      </c>
      <c r="G84" s="180">
        <v>0</v>
      </c>
      <c r="H84" s="180">
        <v>0</v>
      </c>
      <c r="I84" s="180">
        <v>36976</v>
      </c>
      <c r="J84" s="205">
        <v>100</v>
      </c>
    </row>
  </sheetData>
  <mergeCells count="17">
    <mergeCell ref="A74:A84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39" orientation="portrait" horizontalDpi="300" verticalDpi="300" r:id="rId2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K84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8.85546875" style="551" customWidth="1"/>
    <col min="2" max="2" width="30.7109375" style="551" customWidth="1"/>
    <col min="3" max="10" width="13.85546875" style="551" customWidth="1"/>
    <col min="11" max="16384" width="11.42578125" style="551"/>
  </cols>
  <sheetData>
    <row r="1" spans="1:10" ht="18">
      <c r="A1" s="1150" t="s">
        <v>540</v>
      </c>
      <c r="B1" s="1150"/>
      <c r="C1" s="1150"/>
      <c r="D1" s="1150"/>
      <c r="E1" s="1150"/>
      <c r="F1" s="1150"/>
      <c r="G1" s="1150"/>
      <c r="H1" s="1150"/>
      <c r="I1" s="1150"/>
      <c r="J1" s="1150"/>
    </row>
    <row r="3" spans="1:10" s="561" customFormat="1" ht="15">
      <c r="A3" s="1151" t="s">
        <v>1167</v>
      </c>
      <c r="B3" s="1151"/>
      <c r="C3" s="1151"/>
      <c r="D3" s="1151"/>
      <c r="E3" s="1151"/>
      <c r="F3" s="1151"/>
      <c r="G3" s="1151"/>
      <c r="H3" s="1151"/>
      <c r="I3" s="1151"/>
      <c r="J3" s="1151"/>
    </row>
    <row r="4" spans="1:10" ht="13.5" thickBo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26.25" customHeight="1">
      <c r="A5" s="1152" t="s">
        <v>249</v>
      </c>
      <c r="B5" s="1168" t="s">
        <v>541</v>
      </c>
      <c r="C5" s="1170" t="s">
        <v>558</v>
      </c>
      <c r="D5" s="1170"/>
      <c r="E5" s="1170"/>
      <c r="F5" s="1170"/>
      <c r="G5" s="1170"/>
      <c r="H5" s="1170"/>
      <c r="I5" s="1168" t="s">
        <v>1001</v>
      </c>
      <c r="J5" s="1171"/>
    </row>
    <row r="6" spans="1:10" ht="24" customHeight="1">
      <c r="A6" s="1166"/>
      <c r="B6" s="1169"/>
      <c r="C6" s="1172" t="s">
        <v>559</v>
      </c>
      <c r="D6" s="1172"/>
      <c r="E6" s="1172" t="s">
        <v>560</v>
      </c>
      <c r="F6" s="1172"/>
      <c r="G6" s="1172" t="s">
        <v>561</v>
      </c>
      <c r="H6" s="1172"/>
      <c r="I6" s="1173" t="s">
        <v>562</v>
      </c>
      <c r="J6" s="1174"/>
    </row>
    <row r="7" spans="1:10" ht="24" customHeight="1">
      <c r="A7" s="1167"/>
      <c r="B7" s="552" t="s">
        <v>955</v>
      </c>
      <c r="C7" s="555" t="s">
        <v>1005</v>
      </c>
      <c r="D7" s="555" t="s">
        <v>940</v>
      </c>
      <c r="E7" s="555" t="s">
        <v>1005</v>
      </c>
      <c r="F7" s="555" t="s">
        <v>940</v>
      </c>
      <c r="G7" s="555" t="s">
        <v>1005</v>
      </c>
      <c r="H7" s="555" t="s">
        <v>940</v>
      </c>
      <c r="I7" s="555" t="s">
        <v>1005</v>
      </c>
      <c r="J7" s="558" t="s">
        <v>940</v>
      </c>
    </row>
    <row r="8" spans="1:10">
      <c r="A8" s="1147" t="s">
        <v>535</v>
      </c>
      <c r="B8" s="394" t="s">
        <v>956</v>
      </c>
      <c r="C8" s="181">
        <v>5031.97</v>
      </c>
      <c r="D8" s="181">
        <v>7.1</v>
      </c>
      <c r="E8" s="181">
        <v>0</v>
      </c>
      <c r="F8" s="181">
        <v>0</v>
      </c>
      <c r="G8" s="181">
        <v>0</v>
      </c>
      <c r="H8" s="181">
        <v>0</v>
      </c>
      <c r="I8" s="181">
        <v>5031.97</v>
      </c>
      <c r="J8" s="204">
        <v>7.1</v>
      </c>
    </row>
    <row r="9" spans="1:10">
      <c r="A9" s="1148" t="s">
        <v>647</v>
      </c>
      <c r="B9" s="392" t="s">
        <v>957</v>
      </c>
      <c r="C9" s="166">
        <v>100.57</v>
      </c>
      <c r="D9" s="166">
        <v>0.14000000000000001</v>
      </c>
      <c r="E9" s="166">
        <v>0</v>
      </c>
      <c r="F9" s="166">
        <v>0</v>
      </c>
      <c r="G9" s="166">
        <v>0</v>
      </c>
      <c r="H9" s="166">
        <v>0</v>
      </c>
      <c r="I9" s="166">
        <v>100.57</v>
      </c>
      <c r="J9" s="167">
        <v>0.14000000000000001</v>
      </c>
    </row>
    <row r="10" spans="1:10">
      <c r="A10" s="1148" t="s">
        <v>647</v>
      </c>
      <c r="B10" s="393" t="s">
        <v>958</v>
      </c>
      <c r="C10" s="166">
        <v>471.77</v>
      </c>
      <c r="D10" s="166">
        <v>0.67</v>
      </c>
      <c r="E10" s="166">
        <v>0</v>
      </c>
      <c r="F10" s="166">
        <v>0</v>
      </c>
      <c r="G10" s="166">
        <v>0</v>
      </c>
      <c r="H10" s="166">
        <v>0</v>
      </c>
      <c r="I10" s="166">
        <v>471.77</v>
      </c>
      <c r="J10" s="167">
        <v>0.67</v>
      </c>
    </row>
    <row r="11" spans="1:10">
      <c r="A11" s="1148" t="s">
        <v>647</v>
      </c>
      <c r="B11" s="393" t="s">
        <v>959</v>
      </c>
      <c r="C11" s="166">
        <v>1324.04</v>
      </c>
      <c r="D11" s="166">
        <v>1.87</v>
      </c>
      <c r="E11" s="166">
        <v>0</v>
      </c>
      <c r="F11" s="166">
        <v>0</v>
      </c>
      <c r="G11" s="166">
        <v>0</v>
      </c>
      <c r="H11" s="166">
        <v>0</v>
      </c>
      <c r="I11" s="166">
        <v>1324.04</v>
      </c>
      <c r="J11" s="167">
        <v>1.87</v>
      </c>
    </row>
    <row r="12" spans="1:10">
      <c r="A12" s="1148" t="s">
        <v>647</v>
      </c>
      <c r="B12" s="393" t="s">
        <v>960</v>
      </c>
      <c r="C12" s="166">
        <v>3208.25</v>
      </c>
      <c r="D12" s="166">
        <v>4.53</v>
      </c>
      <c r="E12" s="166">
        <v>0</v>
      </c>
      <c r="F12" s="166">
        <v>0</v>
      </c>
      <c r="G12" s="166">
        <v>0</v>
      </c>
      <c r="H12" s="166">
        <v>0</v>
      </c>
      <c r="I12" s="166">
        <v>3208.25</v>
      </c>
      <c r="J12" s="167">
        <v>4.53</v>
      </c>
    </row>
    <row r="13" spans="1:10">
      <c r="A13" s="1148" t="s">
        <v>647</v>
      </c>
      <c r="B13" s="393" t="s">
        <v>961</v>
      </c>
      <c r="C13" s="166">
        <v>6545.11</v>
      </c>
      <c r="D13" s="166">
        <v>9.24</v>
      </c>
      <c r="E13" s="166">
        <v>0</v>
      </c>
      <c r="F13" s="166">
        <v>0</v>
      </c>
      <c r="G13" s="166">
        <v>0</v>
      </c>
      <c r="H13" s="166">
        <v>0</v>
      </c>
      <c r="I13" s="166">
        <v>6545.11</v>
      </c>
      <c r="J13" s="167">
        <v>9.24</v>
      </c>
    </row>
    <row r="14" spans="1:10">
      <c r="A14" s="1148" t="s">
        <v>647</v>
      </c>
      <c r="B14" s="393" t="s">
        <v>548</v>
      </c>
      <c r="C14" s="166">
        <v>52784.22</v>
      </c>
      <c r="D14" s="166">
        <v>74.52</v>
      </c>
      <c r="E14" s="166">
        <v>0</v>
      </c>
      <c r="F14" s="166">
        <v>0</v>
      </c>
      <c r="G14" s="166">
        <v>0</v>
      </c>
      <c r="H14" s="166">
        <v>0</v>
      </c>
      <c r="I14" s="166">
        <v>52784.22</v>
      </c>
      <c r="J14" s="167">
        <v>74.52</v>
      </c>
    </row>
    <row r="15" spans="1:10">
      <c r="A15" s="1148" t="s">
        <v>647</v>
      </c>
      <c r="B15" s="145" t="s">
        <v>549</v>
      </c>
      <c r="C15" s="166">
        <v>69465.929999999993</v>
      </c>
      <c r="D15" s="166">
        <v>98.07</v>
      </c>
      <c r="E15" s="166">
        <v>0</v>
      </c>
      <c r="F15" s="166">
        <v>0</v>
      </c>
      <c r="G15" s="166">
        <v>0</v>
      </c>
      <c r="H15" s="166">
        <v>0</v>
      </c>
      <c r="I15" s="166">
        <v>69465.929999999993</v>
      </c>
      <c r="J15" s="167">
        <v>98.07</v>
      </c>
    </row>
    <row r="16" spans="1:10" ht="24" customHeight="1">
      <c r="A16" s="1148" t="s">
        <v>647</v>
      </c>
      <c r="B16" s="385" t="s">
        <v>550</v>
      </c>
      <c r="C16" s="166">
        <v>36.33</v>
      </c>
      <c r="D16" s="166">
        <v>0.05</v>
      </c>
      <c r="E16" s="166">
        <v>0</v>
      </c>
      <c r="F16" s="166">
        <v>0</v>
      </c>
      <c r="G16" s="166">
        <v>0</v>
      </c>
      <c r="H16" s="166">
        <v>0</v>
      </c>
      <c r="I16" s="166">
        <v>36.33</v>
      </c>
      <c r="J16" s="167">
        <v>0.05</v>
      </c>
    </row>
    <row r="17" spans="1:10">
      <c r="A17" s="1148" t="s">
        <v>647</v>
      </c>
      <c r="B17" s="145" t="s">
        <v>551</v>
      </c>
      <c r="C17" s="166">
        <v>1330.74</v>
      </c>
      <c r="D17" s="166">
        <v>1.88</v>
      </c>
      <c r="E17" s="166">
        <v>0</v>
      </c>
      <c r="F17" s="166">
        <v>0</v>
      </c>
      <c r="G17" s="166">
        <v>0</v>
      </c>
      <c r="H17" s="166">
        <v>0</v>
      </c>
      <c r="I17" s="166">
        <v>1330.74</v>
      </c>
      <c r="J17" s="167">
        <v>1.88</v>
      </c>
    </row>
    <row r="18" spans="1:10">
      <c r="A18" s="1149" t="s">
        <v>647</v>
      </c>
      <c r="B18" s="510" t="s">
        <v>507</v>
      </c>
      <c r="C18" s="180">
        <v>70833</v>
      </c>
      <c r="D18" s="180">
        <v>100</v>
      </c>
      <c r="E18" s="180">
        <v>0</v>
      </c>
      <c r="F18" s="180">
        <v>0</v>
      </c>
      <c r="G18" s="180">
        <v>0</v>
      </c>
      <c r="H18" s="180">
        <v>0</v>
      </c>
      <c r="I18" s="180">
        <v>70833</v>
      </c>
      <c r="J18" s="205">
        <v>100</v>
      </c>
    </row>
    <row r="19" spans="1:10">
      <c r="A19" s="1147" t="s">
        <v>647</v>
      </c>
      <c r="B19" s="394" t="s">
        <v>956</v>
      </c>
      <c r="C19" s="181">
        <v>5858.25</v>
      </c>
      <c r="D19" s="181">
        <v>1.1599999999999999</v>
      </c>
      <c r="E19" s="181">
        <v>17140.150000000001</v>
      </c>
      <c r="F19" s="181">
        <v>3.4</v>
      </c>
      <c r="G19" s="181">
        <v>161.57</v>
      </c>
      <c r="H19" s="181">
        <v>0.03</v>
      </c>
      <c r="I19" s="181">
        <v>23159.97</v>
      </c>
      <c r="J19" s="204">
        <v>4.59</v>
      </c>
    </row>
    <row r="20" spans="1:10">
      <c r="A20" s="1148" t="s">
        <v>978</v>
      </c>
      <c r="B20" s="392" t="s">
        <v>957</v>
      </c>
      <c r="C20" s="166">
        <v>5217.08</v>
      </c>
      <c r="D20" s="166">
        <v>1.03</v>
      </c>
      <c r="E20" s="166">
        <v>30344.73</v>
      </c>
      <c r="F20" s="166">
        <v>6.01</v>
      </c>
      <c r="G20" s="166">
        <v>374.34</v>
      </c>
      <c r="H20" s="166">
        <v>7.0000000000000007E-2</v>
      </c>
      <c r="I20" s="166">
        <v>35936.15</v>
      </c>
      <c r="J20" s="167">
        <v>7.11</v>
      </c>
    </row>
    <row r="21" spans="1:10">
      <c r="A21" s="1148" t="s">
        <v>978</v>
      </c>
      <c r="B21" s="393" t="s">
        <v>958</v>
      </c>
      <c r="C21" s="166">
        <v>7627.48</v>
      </c>
      <c r="D21" s="166">
        <v>1.51</v>
      </c>
      <c r="E21" s="166">
        <v>49558.76</v>
      </c>
      <c r="F21" s="166">
        <v>9.82</v>
      </c>
      <c r="G21" s="166">
        <v>1978.56</v>
      </c>
      <c r="H21" s="166">
        <v>0.39</v>
      </c>
      <c r="I21" s="166">
        <v>59164.800000000003</v>
      </c>
      <c r="J21" s="167">
        <v>11.72</v>
      </c>
    </row>
    <row r="22" spans="1:10">
      <c r="A22" s="1148" t="s">
        <v>978</v>
      </c>
      <c r="B22" s="393" t="s">
        <v>959</v>
      </c>
      <c r="C22" s="166">
        <v>7162.7</v>
      </c>
      <c r="D22" s="166">
        <v>1.42</v>
      </c>
      <c r="E22" s="166">
        <v>36368.61</v>
      </c>
      <c r="F22" s="166">
        <v>7.21</v>
      </c>
      <c r="G22" s="166">
        <v>4124.32</v>
      </c>
      <c r="H22" s="166">
        <v>0.82</v>
      </c>
      <c r="I22" s="166">
        <v>47655.63</v>
      </c>
      <c r="J22" s="167">
        <v>9.4499999999999993</v>
      </c>
    </row>
    <row r="23" spans="1:10">
      <c r="A23" s="1148" t="s">
        <v>978</v>
      </c>
      <c r="B23" s="393" t="s">
        <v>960</v>
      </c>
      <c r="C23" s="166">
        <v>8018.88</v>
      </c>
      <c r="D23" s="166">
        <v>1.59</v>
      </c>
      <c r="E23" s="166">
        <v>35819.51</v>
      </c>
      <c r="F23" s="166">
        <v>7.1</v>
      </c>
      <c r="G23" s="166">
        <v>10321.15</v>
      </c>
      <c r="H23" s="166">
        <v>2.0499999999999998</v>
      </c>
      <c r="I23" s="166">
        <v>54159.54</v>
      </c>
      <c r="J23" s="167">
        <v>10.74</v>
      </c>
    </row>
    <row r="24" spans="1:10">
      <c r="A24" s="1148" t="s">
        <v>978</v>
      </c>
      <c r="B24" s="393" t="s">
        <v>961</v>
      </c>
      <c r="C24" s="166">
        <v>7777.93</v>
      </c>
      <c r="D24" s="166">
        <v>1.54</v>
      </c>
      <c r="E24" s="166">
        <v>35061.78</v>
      </c>
      <c r="F24" s="166">
        <v>6.95</v>
      </c>
      <c r="G24" s="166">
        <v>18626.93</v>
      </c>
      <c r="H24" s="166">
        <v>3.69</v>
      </c>
      <c r="I24" s="166">
        <v>61466.64</v>
      </c>
      <c r="J24" s="167">
        <v>12.18</v>
      </c>
    </row>
    <row r="25" spans="1:10">
      <c r="A25" s="1148" t="s">
        <v>978</v>
      </c>
      <c r="B25" s="393" t="s">
        <v>548</v>
      </c>
      <c r="C25" s="166">
        <v>11713.68</v>
      </c>
      <c r="D25" s="166">
        <v>2.3199999999999998</v>
      </c>
      <c r="E25" s="166">
        <v>72439.7</v>
      </c>
      <c r="F25" s="166">
        <v>14.36</v>
      </c>
      <c r="G25" s="166">
        <v>126758.45</v>
      </c>
      <c r="H25" s="166">
        <v>25.13</v>
      </c>
      <c r="I25" s="166">
        <v>210911.83</v>
      </c>
      <c r="J25" s="167">
        <v>41.81</v>
      </c>
    </row>
    <row r="26" spans="1:10" ht="16.5" customHeight="1">
      <c r="A26" s="1148" t="s">
        <v>978</v>
      </c>
      <c r="B26" s="145" t="s">
        <v>549</v>
      </c>
      <c r="C26" s="166">
        <v>53376</v>
      </c>
      <c r="D26" s="166">
        <v>10.57</v>
      </c>
      <c r="E26" s="166">
        <v>276733.24</v>
      </c>
      <c r="F26" s="166">
        <v>54.85</v>
      </c>
      <c r="G26" s="166">
        <v>162345.32</v>
      </c>
      <c r="H26" s="166">
        <v>32.18</v>
      </c>
      <c r="I26" s="166">
        <v>492454.56</v>
      </c>
      <c r="J26" s="167">
        <v>97.6</v>
      </c>
    </row>
    <row r="27" spans="1:10" ht="25.5" customHeight="1">
      <c r="A27" s="1148" t="s">
        <v>978</v>
      </c>
      <c r="B27" s="385" t="s">
        <v>550</v>
      </c>
      <c r="C27" s="166">
        <v>466.59</v>
      </c>
      <c r="D27" s="166">
        <v>0.09</v>
      </c>
      <c r="E27" s="166">
        <v>1275.01</v>
      </c>
      <c r="F27" s="166">
        <v>0.26</v>
      </c>
      <c r="G27" s="166">
        <v>662.99</v>
      </c>
      <c r="H27" s="166">
        <v>0.13</v>
      </c>
      <c r="I27" s="166">
        <v>2404.59</v>
      </c>
      <c r="J27" s="167">
        <v>0.48</v>
      </c>
    </row>
    <row r="28" spans="1:10">
      <c r="A28" s="1148" t="s">
        <v>978</v>
      </c>
      <c r="B28" s="145" t="s">
        <v>551</v>
      </c>
      <c r="C28" s="166">
        <v>927.06</v>
      </c>
      <c r="D28" s="166">
        <v>0.18</v>
      </c>
      <c r="E28" s="166">
        <v>7202.38</v>
      </c>
      <c r="F28" s="166">
        <v>1.44</v>
      </c>
      <c r="G28" s="166">
        <v>1538.32</v>
      </c>
      <c r="H28" s="166">
        <v>0.3</v>
      </c>
      <c r="I28" s="166">
        <v>9667.76</v>
      </c>
      <c r="J28" s="167">
        <v>1.92</v>
      </c>
    </row>
    <row r="29" spans="1:10">
      <c r="A29" s="1149" t="s">
        <v>978</v>
      </c>
      <c r="B29" s="510" t="s">
        <v>507</v>
      </c>
      <c r="C29" s="180">
        <v>54769.65</v>
      </c>
      <c r="D29" s="180">
        <v>10.84</v>
      </c>
      <c r="E29" s="180">
        <v>285210.63</v>
      </c>
      <c r="F29" s="180">
        <v>56.55</v>
      </c>
      <c r="G29" s="180">
        <v>164546.63</v>
      </c>
      <c r="H29" s="180">
        <v>32.61</v>
      </c>
      <c r="I29" s="180">
        <v>504526.91</v>
      </c>
      <c r="J29" s="205">
        <v>100</v>
      </c>
    </row>
    <row r="30" spans="1:10">
      <c r="A30" s="1147" t="s">
        <v>978</v>
      </c>
      <c r="B30" s="394" t="s">
        <v>956</v>
      </c>
      <c r="C30" s="181">
        <v>23346.68</v>
      </c>
      <c r="D30" s="181">
        <v>27.6</v>
      </c>
      <c r="E30" s="181">
        <v>0</v>
      </c>
      <c r="F30" s="181">
        <v>0</v>
      </c>
      <c r="G30" s="181">
        <v>0</v>
      </c>
      <c r="H30" s="181">
        <v>0</v>
      </c>
      <c r="I30" s="181">
        <v>23346.68</v>
      </c>
      <c r="J30" s="204">
        <v>27.6</v>
      </c>
    </row>
    <row r="31" spans="1:10">
      <c r="A31" s="1148" t="s">
        <v>154</v>
      </c>
      <c r="B31" s="392" t="s">
        <v>957</v>
      </c>
      <c r="C31" s="166">
        <v>10164.52</v>
      </c>
      <c r="D31" s="166">
        <v>12.02</v>
      </c>
      <c r="E31" s="166">
        <v>0</v>
      </c>
      <c r="F31" s="166">
        <v>0</v>
      </c>
      <c r="G31" s="166">
        <v>0</v>
      </c>
      <c r="H31" s="166">
        <v>0</v>
      </c>
      <c r="I31" s="166">
        <v>10164.52</v>
      </c>
      <c r="J31" s="167">
        <v>12.02</v>
      </c>
    </row>
    <row r="32" spans="1:10">
      <c r="A32" s="1148" t="s">
        <v>154</v>
      </c>
      <c r="B32" s="393" t="s">
        <v>958</v>
      </c>
      <c r="C32" s="166">
        <v>13794.47</v>
      </c>
      <c r="D32" s="166">
        <v>16.309999999999999</v>
      </c>
      <c r="E32" s="166">
        <v>0</v>
      </c>
      <c r="F32" s="166">
        <v>0</v>
      </c>
      <c r="G32" s="166">
        <v>0</v>
      </c>
      <c r="H32" s="166">
        <v>0</v>
      </c>
      <c r="I32" s="166">
        <v>13794.47</v>
      </c>
      <c r="J32" s="167">
        <v>16.309999999999999</v>
      </c>
    </row>
    <row r="33" spans="1:11">
      <c r="A33" s="1148" t="s">
        <v>154</v>
      </c>
      <c r="B33" s="393" t="s">
        <v>959</v>
      </c>
      <c r="C33" s="166">
        <v>8207.6200000000008</v>
      </c>
      <c r="D33" s="166">
        <v>9.6999999999999993</v>
      </c>
      <c r="E33" s="166">
        <v>0</v>
      </c>
      <c r="F33" s="166">
        <v>0</v>
      </c>
      <c r="G33" s="166">
        <v>0</v>
      </c>
      <c r="H33" s="166">
        <v>0</v>
      </c>
      <c r="I33" s="166">
        <v>8207.6200000000008</v>
      </c>
      <c r="J33" s="167">
        <v>9.6999999999999993</v>
      </c>
    </row>
    <row r="34" spans="1:11">
      <c r="A34" s="1148" t="s">
        <v>154</v>
      </c>
      <c r="B34" s="393" t="s">
        <v>960</v>
      </c>
      <c r="C34" s="166">
        <v>6522.43</v>
      </c>
      <c r="D34" s="166">
        <v>7.71</v>
      </c>
      <c r="E34" s="166">
        <v>0</v>
      </c>
      <c r="F34" s="166">
        <v>0</v>
      </c>
      <c r="G34" s="166">
        <v>0</v>
      </c>
      <c r="H34" s="166">
        <v>0</v>
      </c>
      <c r="I34" s="166">
        <v>6522.43</v>
      </c>
      <c r="J34" s="167">
        <v>7.71</v>
      </c>
    </row>
    <row r="35" spans="1:11">
      <c r="A35" s="1148" t="s">
        <v>154</v>
      </c>
      <c r="B35" s="393" t="s">
        <v>961</v>
      </c>
      <c r="C35" s="166">
        <v>5932.83</v>
      </c>
      <c r="D35" s="166">
        <v>7.01</v>
      </c>
      <c r="E35" s="166">
        <v>0</v>
      </c>
      <c r="F35" s="166">
        <v>0</v>
      </c>
      <c r="G35" s="166">
        <v>0</v>
      </c>
      <c r="H35" s="166">
        <v>0</v>
      </c>
      <c r="I35" s="166">
        <v>5932.83</v>
      </c>
      <c r="J35" s="167">
        <v>7.01</v>
      </c>
    </row>
    <row r="36" spans="1:11">
      <c r="A36" s="1148" t="s">
        <v>154</v>
      </c>
      <c r="B36" s="393" t="s">
        <v>548</v>
      </c>
      <c r="C36" s="166">
        <v>10793.97</v>
      </c>
      <c r="D36" s="166">
        <v>12.76</v>
      </c>
      <c r="E36" s="166">
        <v>0</v>
      </c>
      <c r="F36" s="166">
        <v>0</v>
      </c>
      <c r="G36" s="166">
        <v>0</v>
      </c>
      <c r="H36" s="166">
        <v>0</v>
      </c>
      <c r="I36" s="166">
        <v>10793.97</v>
      </c>
      <c r="J36" s="167">
        <v>12.76</v>
      </c>
    </row>
    <row r="37" spans="1:11" ht="16.5" customHeight="1">
      <c r="A37" s="1148" t="s">
        <v>154</v>
      </c>
      <c r="B37" s="145" t="s">
        <v>549</v>
      </c>
      <c r="C37" s="166">
        <v>78762.52</v>
      </c>
      <c r="D37" s="166">
        <v>93.11</v>
      </c>
      <c r="E37" s="166">
        <v>0</v>
      </c>
      <c r="F37" s="166">
        <v>0</v>
      </c>
      <c r="G37" s="166">
        <v>0</v>
      </c>
      <c r="H37" s="166">
        <v>0</v>
      </c>
      <c r="I37" s="166">
        <v>78762.52</v>
      </c>
      <c r="J37" s="167">
        <v>93.11</v>
      </c>
    </row>
    <row r="38" spans="1:11" ht="26.25" customHeight="1">
      <c r="A38" s="1148" t="s">
        <v>154</v>
      </c>
      <c r="B38" s="385" t="s">
        <v>550</v>
      </c>
      <c r="C38" s="166">
        <v>96.72</v>
      </c>
      <c r="D38" s="166">
        <v>0.11</v>
      </c>
      <c r="E38" s="166">
        <v>0</v>
      </c>
      <c r="F38" s="166">
        <v>0</v>
      </c>
      <c r="G38" s="166">
        <v>0</v>
      </c>
      <c r="H38" s="166">
        <v>0</v>
      </c>
      <c r="I38" s="166">
        <v>96.72</v>
      </c>
      <c r="J38" s="167">
        <v>0.11</v>
      </c>
    </row>
    <row r="39" spans="1:11">
      <c r="A39" s="1148" t="s">
        <v>154</v>
      </c>
      <c r="B39" s="145" t="s">
        <v>551</v>
      </c>
      <c r="C39" s="166">
        <v>5733.76</v>
      </c>
      <c r="D39" s="166">
        <v>6.78</v>
      </c>
      <c r="E39" s="166">
        <v>0</v>
      </c>
      <c r="F39" s="166">
        <v>0</v>
      </c>
      <c r="G39" s="166">
        <v>0</v>
      </c>
      <c r="H39" s="166">
        <v>0</v>
      </c>
      <c r="I39" s="166">
        <v>5733.76</v>
      </c>
      <c r="J39" s="167">
        <v>6.78</v>
      </c>
    </row>
    <row r="40" spans="1:11">
      <c r="A40" s="1149" t="s">
        <v>154</v>
      </c>
      <c r="B40" s="510" t="s">
        <v>507</v>
      </c>
      <c r="C40" s="180">
        <v>84593</v>
      </c>
      <c r="D40" s="180">
        <v>100</v>
      </c>
      <c r="E40" s="180">
        <v>0</v>
      </c>
      <c r="F40" s="180">
        <v>0</v>
      </c>
      <c r="G40" s="180">
        <v>0</v>
      </c>
      <c r="H40" s="180">
        <v>0</v>
      </c>
      <c r="I40" s="180">
        <v>84593</v>
      </c>
      <c r="J40" s="205">
        <v>100</v>
      </c>
    </row>
    <row r="41" spans="1:11">
      <c r="A41" s="1147" t="s">
        <v>154</v>
      </c>
      <c r="B41" s="394" t="s">
        <v>956</v>
      </c>
      <c r="C41" s="181">
        <v>79143</v>
      </c>
      <c r="D41" s="181">
        <v>5.08</v>
      </c>
      <c r="E41" s="181">
        <v>196551.67999999999</v>
      </c>
      <c r="F41" s="181">
        <v>12.61</v>
      </c>
      <c r="G41" s="181">
        <v>24318.3</v>
      </c>
      <c r="H41" s="181">
        <v>1.56</v>
      </c>
      <c r="I41" s="181">
        <v>300012.98</v>
      </c>
      <c r="J41" s="204">
        <v>19.25</v>
      </c>
    </row>
    <row r="42" spans="1:11">
      <c r="A42" s="1148" t="s">
        <v>979</v>
      </c>
      <c r="B42" s="392" t="s">
        <v>957</v>
      </c>
      <c r="C42" s="166">
        <v>28521.32</v>
      </c>
      <c r="D42" s="166">
        <v>1.83</v>
      </c>
      <c r="E42" s="166">
        <v>101296.46</v>
      </c>
      <c r="F42" s="166">
        <v>6.5</v>
      </c>
      <c r="G42" s="166">
        <v>903.03</v>
      </c>
      <c r="H42" s="166">
        <v>0.06</v>
      </c>
      <c r="I42" s="166">
        <v>130720.81</v>
      </c>
      <c r="J42" s="167">
        <v>8.39</v>
      </c>
    </row>
    <row r="43" spans="1:11">
      <c r="A43" s="1148" t="s">
        <v>979</v>
      </c>
      <c r="B43" s="393" t="s">
        <v>958</v>
      </c>
      <c r="C43" s="166">
        <v>20957.099999999999</v>
      </c>
      <c r="D43" s="166">
        <v>1.35</v>
      </c>
      <c r="E43" s="166">
        <v>117179.94</v>
      </c>
      <c r="F43" s="166">
        <v>7.52</v>
      </c>
      <c r="G43" s="166">
        <v>3276.19</v>
      </c>
      <c r="H43" s="166">
        <v>0.21</v>
      </c>
      <c r="I43" s="166">
        <v>141413.23000000001</v>
      </c>
      <c r="J43" s="167">
        <v>9.08</v>
      </c>
    </row>
    <row r="44" spans="1:11">
      <c r="A44" s="1148" t="s">
        <v>979</v>
      </c>
      <c r="B44" s="393" t="s">
        <v>959</v>
      </c>
      <c r="C44" s="166">
        <v>8505.0300000000007</v>
      </c>
      <c r="D44" s="166">
        <v>0.55000000000000004</v>
      </c>
      <c r="E44" s="166">
        <v>98867.96</v>
      </c>
      <c r="F44" s="166">
        <v>6.35</v>
      </c>
      <c r="G44" s="166">
        <v>6126.13</v>
      </c>
      <c r="H44" s="166">
        <v>0.39</v>
      </c>
      <c r="I44" s="166">
        <v>113499.12</v>
      </c>
      <c r="J44" s="167">
        <v>7.29</v>
      </c>
    </row>
    <row r="45" spans="1:11">
      <c r="A45" s="1148" t="s">
        <v>979</v>
      </c>
      <c r="B45" s="393" t="s">
        <v>960</v>
      </c>
      <c r="C45" s="166">
        <v>3126.84</v>
      </c>
      <c r="D45" s="166">
        <v>0.2</v>
      </c>
      <c r="E45" s="166">
        <v>107117.14</v>
      </c>
      <c r="F45" s="166">
        <v>6.87</v>
      </c>
      <c r="G45" s="166">
        <v>16319.66</v>
      </c>
      <c r="H45" s="166">
        <v>1.05</v>
      </c>
      <c r="I45" s="166">
        <v>126563.64</v>
      </c>
      <c r="J45" s="167">
        <v>8.1199999999999992</v>
      </c>
    </row>
    <row r="46" spans="1:11" ht="12.75" customHeight="1">
      <c r="A46" s="1148" t="s">
        <v>979</v>
      </c>
      <c r="B46" s="393" t="s">
        <v>961</v>
      </c>
      <c r="C46" s="166">
        <v>1131.21</v>
      </c>
      <c r="D46" s="166">
        <v>7.0000000000000007E-2</v>
      </c>
      <c r="E46" s="166">
        <v>124605.61</v>
      </c>
      <c r="F46" s="166">
        <v>8</v>
      </c>
      <c r="G46" s="166">
        <v>46509.68</v>
      </c>
      <c r="H46" s="166">
        <v>2.99</v>
      </c>
      <c r="I46" s="166">
        <v>172246.5</v>
      </c>
      <c r="J46" s="167">
        <v>11.06</v>
      </c>
    </row>
    <row r="47" spans="1:11">
      <c r="A47" s="1148" t="s">
        <v>979</v>
      </c>
      <c r="B47" s="393" t="s">
        <v>548</v>
      </c>
      <c r="C47" s="166">
        <v>645.37</v>
      </c>
      <c r="D47" s="166">
        <v>0.04</v>
      </c>
      <c r="E47" s="166">
        <v>247722.23</v>
      </c>
      <c r="F47" s="166">
        <v>15.9</v>
      </c>
      <c r="G47" s="166">
        <v>285665.15999999997</v>
      </c>
      <c r="H47" s="166">
        <v>18.329999999999998</v>
      </c>
      <c r="I47" s="166">
        <v>534032.76</v>
      </c>
      <c r="J47" s="167">
        <v>34.270000000000003</v>
      </c>
      <c r="K47" s="6"/>
    </row>
    <row r="48" spans="1:11">
      <c r="A48" s="1148" t="s">
        <v>979</v>
      </c>
      <c r="B48" s="145" t="s">
        <v>549</v>
      </c>
      <c r="C48" s="166">
        <v>142029.87</v>
      </c>
      <c r="D48" s="166">
        <v>9.1199999999999992</v>
      </c>
      <c r="E48" s="166">
        <v>993341.02</v>
      </c>
      <c r="F48" s="166">
        <v>63.75</v>
      </c>
      <c r="G48" s="166">
        <v>383118.15</v>
      </c>
      <c r="H48" s="166">
        <v>24.59</v>
      </c>
      <c r="I48" s="166">
        <v>1518489.04</v>
      </c>
      <c r="J48" s="167">
        <v>97.46</v>
      </c>
      <c r="K48" s="6"/>
    </row>
    <row r="49" spans="1:11" ht="26.25" customHeight="1">
      <c r="A49" s="1148" t="s">
        <v>979</v>
      </c>
      <c r="B49" s="385" t="s">
        <v>550</v>
      </c>
      <c r="C49" s="166">
        <v>411.63</v>
      </c>
      <c r="D49" s="166">
        <v>0.03</v>
      </c>
      <c r="E49" s="166">
        <v>2766.61</v>
      </c>
      <c r="F49" s="166">
        <v>0.17</v>
      </c>
      <c r="G49" s="166">
        <v>4014.44</v>
      </c>
      <c r="H49" s="166">
        <v>0.26</v>
      </c>
      <c r="I49" s="166">
        <v>7192.68</v>
      </c>
      <c r="J49" s="167">
        <v>0.46</v>
      </c>
      <c r="K49" s="6"/>
    </row>
    <row r="50" spans="1:11">
      <c r="A50" s="1148" t="s">
        <v>979</v>
      </c>
      <c r="B50" s="145" t="s">
        <v>551</v>
      </c>
      <c r="C50" s="166">
        <v>2908.34</v>
      </c>
      <c r="D50" s="166">
        <v>0.19</v>
      </c>
      <c r="E50" s="166">
        <v>25906.93</v>
      </c>
      <c r="F50" s="166">
        <v>1.66</v>
      </c>
      <c r="G50" s="166">
        <v>3588.06</v>
      </c>
      <c r="H50" s="166">
        <v>0.23</v>
      </c>
      <c r="I50" s="166">
        <v>32403.33</v>
      </c>
      <c r="J50" s="167">
        <v>2.08</v>
      </c>
      <c r="K50" s="6"/>
    </row>
    <row r="51" spans="1:11">
      <c r="A51" s="1149" t="s">
        <v>979</v>
      </c>
      <c r="B51" s="510" t="s">
        <v>507</v>
      </c>
      <c r="C51" s="180">
        <v>145349.84</v>
      </c>
      <c r="D51" s="180">
        <v>9.34</v>
      </c>
      <c r="E51" s="180">
        <v>1022014.56</v>
      </c>
      <c r="F51" s="180">
        <v>65.58</v>
      </c>
      <c r="G51" s="180">
        <v>390720.65</v>
      </c>
      <c r="H51" s="180">
        <v>25.08</v>
      </c>
      <c r="I51" s="180">
        <v>1558085.05</v>
      </c>
      <c r="J51" s="205">
        <v>100</v>
      </c>
    </row>
    <row r="52" spans="1:11">
      <c r="A52" s="1147" t="s">
        <v>979</v>
      </c>
      <c r="B52" s="394" t="s">
        <v>956</v>
      </c>
      <c r="C52" s="181">
        <v>10952.9</v>
      </c>
      <c r="D52" s="181">
        <v>0.9</v>
      </c>
      <c r="E52" s="181">
        <v>78802.77</v>
      </c>
      <c r="F52" s="181">
        <v>6.47</v>
      </c>
      <c r="G52" s="181">
        <v>5593.84</v>
      </c>
      <c r="H52" s="181">
        <v>0.46</v>
      </c>
      <c r="I52" s="181">
        <v>95349.51</v>
      </c>
      <c r="J52" s="204">
        <v>7.83</v>
      </c>
    </row>
    <row r="53" spans="1:11">
      <c r="A53" s="1148" t="s">
        <v>140</v>
      </c>
      <c r="B53" s="392" t="s">
        <v>957</v>
      </c>
      <c r="C53" s="166">
        <v>22603.79</v>
      </c>
      <c r="D53" s="166">
        <v>1.86</v>
      </c>
      <c r="E53" s="166">
        <v>41290.769999999997</v>
      </c>
      <c r="F53" s="166">
        <v>3.39</v>
      </c>
      <c r="G53" s="166">
        <v>255.23</v>
      </c>
      <c r="H53" s="166">
        <v>0.02</v>
      </c>
      <c r="I53" s="166">
        <v>64149.79</v>
      </c>
      <c r="J53" s="167">
        <v>5.27</v>
      </c>
    </row>
    <row r="54" spans="1:11">
      <c r="A54" s="1148" t="s">
        <v>140</v>
      </c>
      <c r="B54" s="393" t="s">
        <v>958</v>
      </c>
      <c r="C54" s="166">
        <v>28671.46</v>
      </c>
      <c r="D54" s="166">
        <v>2.36</v>
      </c>
      <c r="E54" s="166">
        <v>58018.92</v>
      </c>
      <c r="F54" s="166">
        <v>4.7699999999999996</v>
      </c>
      <c r="G54" s="166">
        <v>2483.5500000000002</v>
      </c>
      <c r="H54" s="166">
        <v>0.2</v>
      </c>
      <c r="I54" s="166">
        <v>89173.93</v>
      </c>
      <c r="J54" s="167">
        <v>7.33</v>
      </c>
    </row>
    <row r="55" spans="1:11">
      <c r="A55" s="1148" t="s">
        <v>140</v>
      </c>
      <c r="B55" s="393" t="s">
        <v>959</v>
      </c>
      <c r="C55" s="166">
        <v>18517.46</v>
      </c>
      <c r="D55" s="166">
        <v>1.52</v>
      </c>
      <c r="E55" s="166">
        <v>53281.91</v>
      </c>
      <c r="F55" s="166">
        <v>4.38</v>
      </c>
      <c r="G55" s="166">
        <v>8788.9</v>
      </c>
      <c r="H55" s="166">
        <v>0.72</v>
      </c>
      <c r="I55" s="166">
        <v>80588.27</v>
      </c>
      <c r="J55" s="167">
        <v>6.62</v>
      </c>
    </row>
    <row r="56" spans="1:11">
      <c r="A56" s="1148" t="s">
        <v>140</v>
      </c>
      <c r="B56" s="393" t="s">
        <v>960</v>
      </c>
      <c r="C56" s="166">
        <v>16268.44</v>
      </c>
      <c r="D56" s="166">
        <v>1.34</v>
      </c>
      <c r="E56" s="166">
        <v>67588.33</v>
      </c>
      <c r="F56" s="166">
        <v>5.55</v>
      </c>
      <c r="G56" s="166">
        <v>29163.3</v>
      </c>
      <c r="H56" s="166">
        <v>2.4</v>
      </c>
      <c r="I56" s="166">
        <v>113020.07</v>
      </c>
      <c r="J56" s="167">
        <v>9.2899999999999991</v>
      </c>
    </row>
    <row r="57" spans="1:11">
      <c r="A57" s="1148" t="s">
        <v>140</v>
      </c>
      <c r="B57" s="393" t="s">
        <v>961</v>
      </c>
      <c r="C57" s="166">
        <v>12504.41</v>
      </c>
      <c r="D57" s="166">
        <v>1.03</v>
      </c>
      <c r="E57" s="166">
        <v>85623.57</v>
      </c>
      <c r="F57" s="166">
        <v>7.03</v>
      </c>
      <c r="G57" s="166">
        <v>77444.47</v>
      </c>
      <c r="H57" s="166">
        <v>6.36</v>
      </c>
      <c r="I57" s="166">
        <v>175572.45</v>
      </c>
      <c r="J57" s="167">
        <v>14.42</v>
      </c>
    </row>
    <row r="58" spans="1:11">
      <c r="A58" s="1148" t="s">
        <v>140</v>
      </c>
      <c r="B58" s="393" t="s">
        <v>548</v>
      </c>
      <c r="C58" s="166">
        <v>7574.31</v>
      </c>
      <c r="D58" s="166">
        <v>0.62</v>
      </c>
      <c r="E58" s="166">
        <v>186182.48</v>
      </c>
      <c r="F58" s="166">
        <v>15.3</v>
      </c>
      <c r="G58" s="166">
        <v>384622.71</v>
      </c>
      <c r="H58" s="166">
        <v>31.59</v>
      </c>
      <c r="I58" s="166">
        <v>578379.5</v>
      </c>
      <c r="J58" s="167">
        <v>47.51</v>
      </c>
    </row>
    <row r="59" spans="1:11">
      <c r="A59" s="1148" t="s">
        <v>140</v>
      </c>
      <c r="B59" s="145" t="s">
        <v>549</v>
      </c>
      <c r="C59" s="166">
        <v>117092.77</v>
      </c>
      <c r="D59" s="166">
        <v>9.6300000000000008</v>
      </c>
      <c r="E59" s="166">
        <v>570788.75</v>
      </c>
      <c r="F59" s="166">
        <v>46.89</v>
      </c>
      <c r="G59" s="166">
        <v>508352</v>
      </c>
      <c r="H59" s="166">
        <v>41.75</v>
      </c>
      <c r="I59" s="166">
        <v>1196233.52</v>
      </c>
      <c r="J59" s="167">
        <v>98.27</v>
      </c>
    </row>
    <row r="60" spans="1:11" ht="24.75" customHeight="1">
      <c r="A60" s="1148" t="s">
        <v>140</v>
      </c>
      <c r="B60" s="385" t="s">
        <v>550</v>
      </c>
      <c r="C60" s="166">
        <v>1141.26</v>
      </c>
      <c r="D60" s="166">
        <v>0.09</v>
      </c>
      <c r="E60" s="166">
        <v>6297.53</v>
      </c>
      <c r="F60" s="166">
        <v>0.53</v>
      </c>
      <c r="G60" s="166">
        <v>1585.27</v>
      </c>
      <c r="H60" s="166">
        <v>0.13</v>
      </c>
      <c r="I60" s="166">
        <v>9024.06</v>
      </c>
      <c r="J60" s="167">
        <v>0.74</v>
      </c>
    </row>
    <row r="61" spans="1:11">
      <c r="A61" s="1148" t="s">
        <v>140</v>
      </c>
      <c r="B61" s="145" t="s">
        <v>551</v>
      </c>
      <c r="C61" s="166">
        <v>3723.96</v>
      </c>
      <c r="D61" s="166">
        <v>0.31</v>
      </c>
      <c r="E61" s="166">
        <v>5895.08</v>
      </c>
      <c r="F61" s="166">
        <v>0.48</v>
      </c>
      <c r="G61" s="166">
        <v>2380.41</v>
      </c>
      <c r="H61" s="166">
        <v>0.19</v>
      </c>
      <c r="I61" s="166">
        <v>11999.45</v>
      </c>
      <c r="J61" s="167">
        <v>0.99</v>
      </c>
    </row>
    <row r="62" spans="1:11">
      <c r="A62" s="1149" t="s">
        <v>140</v>
      </c>
      <c r="B62" s="510" t="s">
        <v>507</v>
      </c>
      <c r="C62" s="180">
        <v>121957.99</v>
      </c>
      <c r="D62" s="180">
        <v>10.029999999999999</v>
      </c>
      <c r="E62" s="180">
        <v>582981.36</v>
      </c>
      <c r="F62" s="180">
        <v>47.9</v>
      </c>
      <c r="G62" s="180">
        <v>512317.68</v>
      </c>
      <c r="H62" s="180">
        <v>42.07</v>
      </c>
      <c r="I62" s="180">
        <v>1217257.03</v>
      </c>
      <c r="J62" s="205">
        <v>100</v>
      </c>
    </row>
    <row r="63" spans="1:11">
      <c r="A63" s="1147" t="s">
        <v>140</v>
      </c>
      <c r="B63" s="394" t="s">
        <v>956</v>
      </c>
      <c r="C63" s="181"/>
      <c r="D63" s="181"/>
      <c r="E63" s="181">
        <v>24868.43</v>
      </c>
      <c r="F63" s="181">
        <v>2.52</v>
      </c>
      <c r="G63" s="181">
        <v>19155.22</v>
      </c>
      <c r="H63" s="181">
        <v>1.94</v>
      </c>
      <c r="I63" s="181">
        <v>44023.65</v>
      </c>
      <c r="J63" s="204">
        <v>4.46</v>
      </c>
    </row>
    <row r="64" spans="1:11">
      <c r="A64" s="1148" t="s">
        <v>648</v>
      </c>
      <c r="B64" s="392" t="s">
        <v>957</v>
      </c>
      <c r="C64" s="166"/>
      <c r="D64" s="166"/>
      <c r="E64" s="166">
        <v>6404.39</v>
      </c>
      <c r="F64" s="166">
        <v>0.65</v>
      </c>
      <c r="G64" s="166">
        <v>5025.8500000000004</v>
      </c>
      <c r="H64" s="166">
        <v>0.51</v>
      </c>
      <c r="I64" s="166">
        <v>11430.24</v>
      </c>
      <c r="J64" s="167">
        <v>1.1599999999999999</v>
      </c>
    </row>
    <row r="65" spans="1:10">
      <c r="A65" s="1148" t="s">
        <v>648</v>
      </c>
      <c r="B65" s="393" t="s">
        <v>958</v>
      </c>
      <c r="C65" s="166"/>
      <c r="D65" s="166"/>
      <c r="E65" s="166">
        <v>41331.519999999997</v>
      </c>
      <c r="F65" s="166">
        <v>4.1900000000000004</v>
      </c>
      <c r="G65" s="166">
        <v>28039.02</v>
      </c>
      <c r="H65" s="166">
        <v>2.84</v>
      </c>
      <c r="I65" s="166">
        <v>69370.539999999994</v>
      </c>
      <c r="J65" s="167">
        <v>7.03</v>
      </c>
    </row>
    <row r="66" spans="1:10">
      <c r="A66" s="1148" t="s">
        <v>648</v>
      </c>
      <c r="B66" s="393" t="s">
        <v>959</v>
      </c>
      <c r="C66" s="166"/>
      <c r="D66" s="166"/>
      <c r="E66" s="166">
        <v>54432.81</v>
      </c>
      <c r="F66" s="166">
        <v>5.52</v>
      </c>
      <c r="G66" s="166">
        <v>35592.79</v>
      </c>
      <c r="H66" s="166">
        <v>3.61</v>
      </c>
      <c r="I66" s="166">
        <v>90025.600000000006</v>
      </c>
      <c r="J66" s="167">
        <v>9.1300000000000008</v>
      </c>
    </row>
    <row r="67" spans="1:10">
      <c r="A67" s="1148" t="s">
        <v>648</v>
      </c>
      <c r="B67" s="393" t="s">
        <v>960</v>
      </c>
      <c r="C67" s="166"/>
      <c r="D67" s="166"/>
      <c r="E67" s="166">
        <v>53433.68</v>
      </c>
      <c r="F67" s="166">
        <v>5.42</v>
      </c>
      <c r="G67" s="166">
        <v>36711.910000000003</v>
      </c>
      <c r="H67" s="166">
        <v>3.72</v>
      </c>
      <c r="I67" s="166">
        <v>90145.59</v>
      </c>
      <c r="J67" s="167">
        <v>9.14</v>
      </c>
    </row>
    <row r="68" spans="1:10">
      <c r="A68" s="1148" t="s">
        <v>648</v>
      </c>
      <c r="B68" s="393" t="s">
        <v>961</v>
      </c>
      <c r="C68" s="166"/>
      <c r="D68" s="166"/>
      <c r="E68" s="166">
        <v>57184.33</v>
      </c>
      <c r="F68" s="166">
        <v>5.8</v>
      </c>
      <c r="G68" s="166">
        <v>52682.91</v>
      </c>
      <c r="H68" s="166">
        <v>5.35</v>
      </c>
      <c r="I68" s="166">
        <v>109867.24</v>
      </c>
      <c r="J68" s="167">
        <v>11.15</v>
      </c>
    </row>
    <row r="69" spans="1:10">
      <c r="A69" s="1148" t="s">
        <v>648</v>
      </c>
      <c r="B69" s="393" t="s">
        <v>548</v>
      </c>
      <c r="C69" s="166"/>
      <c r="D69" s="166"/>
      <c r="E69" s="166">
        <v>262681.46999999997</v>
      </c>
      <c r="F69" s="166">
        <v>26.65</v>
      </c>
      <c r="G69" s="166">
        <v>294442.67</v>
      </c>
      <c r="H69" s="166">
        <v>29.89</v>
      </c>
      <c r="I69" s="166">
        <v>557127.89</v>
      </c>
      <c r="J69" s="167">
        <v>56.54</v>
      </c>
    </row>
    <row r="70" spans="1:10">
      <c r="A70" s="1148" t="s">
        <v>648</v>
      </c>
      <c r="B70" s="145" t="s">
        <v>549</v>
      </c>
      <c r="C70" s="166"/>
      <c r="D70" s="166"/>
      <c r="E70" s="166">
        <v>500336.63</v>
      </c>
      <c r="F70" s="166">
        <v>50.75</v>
      </c>
      <c r="G70" s="166">
        <v>471650.37</v>
      </c>
      <c r="H70" s="166">
        <v>47.86</v>
      </c>
      <c r="I70" s="166">
        <v>971987</v>
      </c>
      <c r="J70" s="167">
        <v>98.61</v>
      </c>
    </row>
    <row r="71" spans="1:10" ht="24.75" customHeight="1">
      <c r="A71" s="1148" t="s">
        <v>648</v>
      </c>
      <c r="B71" s="385" t="s">
        <v>550</v>
      </c>
      <c r="C71" s="166"/>
      <c r="D71" s="166"/>
      <c r="E71" s="166">
        <v>3368.18</v>
      </c>
      <c r="F71" s="166">
        <v>0.34</v>
      </c>
      <c r="G71" s="166">
        <v>1437.32</v>
      </c>
      <c r="H71" s="166">
        <v>0.15</v>
      </c>
      <c r="I71" s="166">
        <v>4805.5</v>
      </c>
      <c r="J71" s="167">
        <v>0.49</v>
      </c>
    </row>
    <row r="72" spans="1:10">
      <c r="A72" s="1148" t="s">
        <v>648</v>
      </c>
      <c r="B72" s="145" t="s">
        <v>551</v>
      </c>
      <c r="C72" s="166"/>
      <c r="D72" s="166"/>
      <c r="E72" s="166">
        <v>5715.02</v>
      </c>
      <c r="F72" s="166">
        <v>0.57999999999999996</v>
      </c>
      <c r="G72" s="166">
        <v>3112</v>
      </c>
      <c r="H72" s="166">
        <v>0.32</v>
      </c>
      <c r="I72" s="166">
        <v>8827.02</v>
      </c>
      <c r="J72" s="167">
        <v>0.9</v>
      </c>
    </row>
    <row r="73" spans="1:10">
      <c r="A73" s="1149" t="s">
        <v>648</v>
      </c>
      <c r="B73" s="510" t="s">
        <v>507</v>
      </c>
      <c r="C73" s="180"/>
      <c r="D73" s="180"/>
      <c r="E73" s="180">
        <v>509419.83</v>
      </c>
      <c r="F73" s="180">
        <v>51.67</v>
      </c>
      <c r="G73" s="180">
        <v>476199.69</v>
      </c>
      <c r="H73" s="180">
        <v>48.33</v>
      </c>
      <c r="I73" s="180">
        <v>985619.52</v>
      </c>
      <c r="J73" s="205">
        <v>100</v>
      </c>
    </row>
    <row r="74" spans="1:10">
      <c r="A74" s="1147" t="s">
        <v>648</v>
      </c>
      <c r="B74" s="394" t="s">
        <v>956</v>
      </c>
      <c r="C74" s="181">
        <v>63827.01</v>
      </c>
      <c r="D74" s="181">
        <v>7.95</v>
      </c>
      <c r="E74" s="181">
        <v>5082.79</v>
      </c>
      <c r="F74" s="181">
        <v>0.63</v>
      </c>
      <c r="G74" s="181">
        <v>1801.03</v>
      </c>
      <c r="H74" s="181">
        <v>0.22</v>
      </c>
      <c r="I74" s="181">
        <v>70710.83</v>
      </c>
      <c r="J74" s="204">
        <v>8.81</v>
      </c>
    </row>
    <row r="75" spans="1:10">
      <c r="A75" s="1148" t="s">
        <v>648</v>
      </c>
      <c r="B75" s="392" t="s">
        <v>957</v>
      </c>
      <c r="C75" s="166">
        <v>72511.360000000001</v>
      </c>
      <c r="D75" s="166">
        <v>9.0299999999999994</v>
      </c>
      <c r="E75" s="166">
        <v>8474.43</v>
      </c>
      <c r="F75" s="166">
        <v>1.06</v>
      </c>
      <c r="G75" s="166">
        <v>4.3099999999999996</v>
      </c>
      <c r="H75" s="166">
        <v>0</v>
      </c>
      <c r="I75" s="166">
        <v>80990.100000000006</v>
      </c>
      <c r="J75" s="167">
        <v>10.09</v>
      </c>
    </row>
    <row r="76" spans="1:10">
      <c r="A76" s="1148" t="s">
        <v>648</v>
      </c>
      <c r="B76" s="393" t="s">
        <v>958</v>
      </c>
      <c r="C76" s="166">
        <v>112009.7</v>
      </c>
      <c r="D76" s="166">
        <v>13.95</v>
      </c>
      <c r="E76" s="166">
        <v>18849.75</v>
      </c>
      <c r="F76" s="166">
        <v>2.35</v>
      </c>
      <c r="G76" s="166">
        <v>72.66</v>
      </c>
      <c r="H76" s="166">
        <v>0.01</v>
      </c>
      <c r="I76" s="166">
        <v>130932.11</v>
      </c>
      <c r="J76" s="167">
        <v>16.309999999999999</v>
      </c>
    </row>
    <row r="77" spans="1:10">
      <c r="A77" s="1148" t="s">
        <v>648</v>
      </c>
      <c r="B77" s="393" t="s">
        <v>959</v>
      </c>
      <c r="C77" s="166">
        <v>75187.39</v>
      </c>
      <c r="D77" s="166">
        <v>9.3699999999999992</v>
      </c>
      <c r="E77" s="166">
        <v>16291.28</v>
      </c>
      <c r="F77" s="166">
        <v>2.0299999999999998</v>
      </c>
      <c r="G77" s="166">
        <v>197.72</v>
      </c>
      <c r="H77" s="166">
        <v>0.02</v>
      </c>
      <c r="I77" s="166">
        <v>91676.39</v>
      </c>
      <c r="J77" s="167">
        <v>11.42</v>
      </c>
    </row>
    <row r="78" spans="1:10">
      <c r="A78" s="1148" t="s">
        <v>648</v>
      </c>
      <c r="B78" s="393" t="s">
        <v>960</v>
      </c>
      <c r="C78" s="166">
        <v>67691.759999999995</v>
      </c>
      <c r="D78" s="166">
        <v>8.43</v>
      </c>
      <c r="E78" s="166">
        <v>19847.939999999999</v>
      </c>
      <c r="F78" s="166">
        <v>2.4700000000000002</v>
      </c>
      <c r="G78" s="166">
        <v>389.01</v>
      </c>
      <c r="H78" s="166">
        <v>0.05</v>
      </c>
      <c r="I78" s="166">
        <v>87928.71</v>
      </c>
      <c r="J78" s="167">
        <v>10.95</v>
      </c>
    </row>
    <row r="79" spans="1:10">
      <c r="A79" s="1148" t="s">
        <v>648</v>
      </c>
      <c r="B79" s="393" t="s">
        <v>961</v>
      </c>
      <c r="C79" s="166">
        <v>69069.2</v>
      </c>
      <c r="D79" s="166">
        <v>8.6</v>
      </c>
      <c r="E79" s="166">
        <v>23375.51</v>
      </c>
      <c r="F79" s="166">
        <v>2.91</v>
      </c>
      <c r="G79" s="166">
        <v>978.24</v>
      </c>
      <c r="H79" s="166">
        <v>0.12</v>
      </c>
      <c r="I79" s="166">
        <v>93422.95</v>
      </c>
      <c r="J79" s="167">
        <v>11.64</v>
      </c>
    </row>
    <row r="80" spans="1:10">
      <c r="A80" s="1148" t="s">
        <v>648</v>
      </c>
      <c r="B80" s="393" t="s">
        <v>548</v>
      </c>
      <c r="C80" s="166">
        <v>73054.070000000007</v>
      </c>
      <c r="D80" s="166">
        <v>9.1</v>
      </c>
      <c r="E80" s="166">
        <v>65875.289999999994</v>
      </c>
      <c r="F80" s="166">
        <v>8.2100000000000009</v>
      </c>
      <c r="G80" s="166">
        <v>8902.7800000000007</v>
      </c>
      <c r="H80" s="166">
        <v>1.1100000000000001</v>
      </c>
      <c r="I80" s="166">
        <v>147832.14000000001</v>
      </c>
      <c r="J80" s="167">
        <v>18.41</v>
      </c>
    </row>
    <row r="81" spans="1:10">
      <c r="A81" s="1148" t="s">
        <v>648</v>
      </c>
      <c r="B81" s="145" t="s">
        <v>549</v>
      </c>
      <c r="C81" s="166">
        <v>533350.49</v>
      </c>
      <c r="D81" s="166">
        <v>66.430000000000007</v>
      </c>
      <c r="E81" s="166">
        <v>157796.99</v>
      </c>
      <c r="F81" s="166">
        <v>19.66</v>
      </c>
      <c r="G81" s="166">
        <v>12345.75</v>
      </c>
      <c r="H81" s="166">
        <v>1.53</v>
      </c>
      <c r="I81" s="166">
        <v>703493.23</v>
      </c>
      <c r="J81" s="167">
        <v>87.63</v>
      </c>
    </row>
    <row r="82" spans="1:10" ht="26.25" customHeight="1">
      <c r="A82" s="1148" t="s">
        <v>648</v>
      </c>
      <c r="B82" s="385" t="s">
        <v>550</v>
      </c>
      <c r="C82" s="166">
        <v>4232</v>
      </c>
      <c r="D82" s="166">
        <v>0.53</v>
      </c>
      <c r="E82" s="166">
        <v>2698.41</v>
      </c>
      <c r="F82" s="166">
        <v>0.34</v>
      </c>
      <c r="G82" s="166">
        <v>93.92</v>
      </c>
      <c r="H82" s="166">
        <v>0.01</v>
      </c>
      <c r="I82" s="166">
        <v>7024.33</v>
      </c>
      <c r="J82" s="167">
        <v>0.88</v>
      </c>
    </row>
    <row r="83" spans="1:10">
      <c r="A83" s="1148" t="s">
        <v>648</v>
      </c>
      <c r="B83" s="145" t="s">
        <v>551</v>
      </c>
      <c r="C83" s="166">
        <v>81831.28</v>
      </c>
      <c r="D83" s="166">
        <v>10.19</v>
      </c>
      <c r="E83" s="166">
        <v>9386.39</v>
      </c>
      <c r="F83" s="166">
        <v>1.17</v>
      </c>
      <c r="G83" s="166">
        <v>1034.1400000000001</v>
      </c>
      <c r="H83" s="166">
        <v>0.13</v>
      </c>
      <c r="I83" s="166">
        <v>92251.81</v>
      </c>
      <c r="J83" s="167">
        <v>11.49</v>
      </c>
    </row>
    <row r="84" spans="1:10">
      <c r="A84" s="1149" t="s">
        <v>648</v>
      </c>
      <c r="B84" s="510" t="s">
        <v>507</v>
      </c>
      <c r="C84" s="180">
        <v>619413.77</v>
      </c>
      <c r="D84" s="180">
        <v>77.150000000000006</v>
      </c>
      <c r="E84" s="180">
        <v>169881.79</v>
      </c>
      <c r="F84" s="180">
        <v>21.17</v>
      </c>
      <c r="G84" s="180">
        <v>13473.81</v>
      </c>
      <c r="H84" s="180">
        <v>1.67</v>
      </c>
      <c r="I84" s="180">
        <v>802769.37</v>
      </c>
      <c r="J84" s="205">
        <v>100</v>
      </c>
    </row>
  </sheetData>
  <mergeCells count="17">
    <mergeCell ref="A74:A84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7" orientation="portrait" horizontalDpi="300" verticalDpi="300" r:id="rId2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J84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8.28515625" style="551" customWidth="1"/>
    <col min="2" max="2" width="30.7109375" style="551" customWidth="1"/>
    <col min="3" max="10" width="16.42578125" style="551" customWidth="1"/>
    <col min="11" max="16384" width="11.42578125" style="551"/>
  </cols>
  <sheetData>
    <row r="1" spans="1:10" ht="18">
      <c r="A1" s="1150" t="s">
        <v>540</v>
      </c>
      <c r="B1" s="1150"/>
      <c r="C1" s="1150"/>
      <c r="D1" s="1150"/>
      <c r="E1" s="1150"/>
      <c r="F1" s="1150"/>
      <c r="G1" s="1150"/>
      <c r="H1" s="1150"/>
      <c r="I1" s="1150"/>
      <c r="J1" s="1150"/>
    </row>
    <row r="3" spans="1:10" s="561" customFormat="1" ht="15">
      <c r="A3" s="1151" t="s">
        <v>1168</v>
      </c>
      <c r="B3" s="1151"/>
      <c r="C3" s="1151"/>
      <c r="D3" s="1151"/>
      <c r="E3" s="1151"/>
      <c r="F3" s="1151"/>
      <c r="G3" s="1151"/>
      <c r="H3" s="1151"/>
      <c r="I3" s="1151"/>
      <c r="J3" s="1151"/>
    </row>
    <row r="4" spans="1:10" ht="13.5" thickBo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30.75" customHeight="1">
      <c r="A5" s="1152" t="s">
        <v>249</v>
      </c>
      <c r="B5" s="1168" t="s">
        <v>541</v>
      </c>
      <c r="C5" s="1170" t="s">
        <v>558</v>
      </c>
      <c r="D5" s="1170"/>
      <c r="E5" s="1170"/>
      <c r="F5" s="1170"/>
      <c r="G5" s="1170"/>
      <c r="H5" s="1170"/>
      <c r="I5" s="1168" t="s">
        <v>1001</v>
      </c>
      <c r="J5" s="1171"/>
    </row>
    <row r="6" spans="1:10" ht="25.5" customHeight="1">
      <c r="A6" s="1166"/>
      <c r="B6" s="1169"/>
      <c r="C6" s="1172" t="s">
        <v>559</v>
      </c>
      <c r="D6" s="1172"/>
      <c r="E6" s="1172" t="s">
        <v>560</v>
      </c>
      <c r="F6" s="1172"/>
      <c r="G6" s="1172" t="s">
        <v>561</v>
      </c>
      <c r="H6" s="1172"/>
      <c r="I6" s="1173" t="s">
        <v>562</v>
      </c>
      <c r="J6" s="1174"/>
    </row>
    <row r="7" spans="1:10" ht="32.25" customHeight="1">
      <c r="A7" s="1167"/>
      <c r="B7" s="552" t="s">
        <v>955</v>
      </c>
      <c r="C7" s="555" t="s">
        <v>1005</v>
      </c>
      <c r="D7" s="555" t="s">
        <v>940</v>
      </c>
      <c r="E7" s="555" t="s">
        <v>1005</v>
      </c>
      <c r="F7" s="555" t="s">
        <v>940</v>
      </c>
      <c r="G7" s="555" t="s">
        <v>1005</v>
      </c>
      <c r="H7" s="555" t="s">
        <v>940</v>
      </c>
      <c r="I7" s="555" t="s">
        <v>1005</v>
      </c>
      <c r="J7" s="558" t="s">
        <v>940</v>
      </c>
    </row>
    <row r="8" spans="1:10">
      <c r="A8" s="1147" t="s">
        <v>980</v>
      </c>
      <c r="B8" s="394" t="s">
        <v>956</v>
      </c>
      <c r="C8" s="181">
        <v>38133.57</v>
      </c>
      <c r="D8" s="181">
        <v>5.22</v>
      </c>
      <c r="E8" s="181">
        <v>0</v>
      </c>
      <c r="F8" s="181">
        <v>0</v>
      </c>
      <c r="G8" s="181">
        <v>0</v>
      </c>
      <c r="H8" s="181">
        <v>0</v>
      </c>
      <c r="I8" s="181">
        <v>38133.57</v>
      </c>
      <c r="J8" s="204">
        <v>5.22</v>
      </c>
    </row>
    <row r="9" spans="1:10">
      <c r="A9" s="1148" t="s">
        <v>980</v>
      </c>
      <c r="B9" s="392" t="s">
        <v>957</v>
      </c>
      <c r="C9" s="166">
        <v>14750.54</v>
      </c>
      <c r="D9" s="166">
        <v>2.02</v>
      </c>
      <c r="E9" s="166">
        <v>0</v>
      </c>
      <c r="F9" s="166">
        <v>0</v>
      </c>
      <c r="G9" s="166">
        <v>0</v>
      </c>
      <c r="H9" s="166">
        <v>0</v>
      </c>
      <c r="I9" s="166">
        <v>14750.54</v>
      </c>
      <c r="J9" s="167">
        <v>2.02</v>
      </c>
    </row>
    <row r="10" spans="1:10">
      <c r="A10" s="1148" t="s">
        <v>980</v>
      </c>
      <c r="B10" s="393" t="s">
        <v>958</v>
      </c>
      <c r="C10" s="166">
        <v>33357.51</v>
      </c>
      <c r="D10" s="166">
        <v>4.57</v>
      </c>
      <c r="E10" s="166">
        <v>0</v>
      </c>
      <c r="F10" s="166">
        <v>0</v>
      </c>
      <c r="G10" s="166">
        <v>0</v>
      </c>
      <c r="H10" s="166">
        <v>0</v>
      </c>
      <c r="I10" s="166">
        <v>33357.51</v>
      </c>
      <c r="J10" s="167">
        <v>4.57</v>
      </c>
    </row>
    <row r="11" spans="1:10">
      <c r="A11" s="1148" t="s">
        <v>980</v>
      </c>
      <c r="B11" s="393" t="s">
        <v>959</v>
      </c>
      <c r="C11" s="166">
        <v>31432.92</v>
      </c>
      <c r="D11" s="166">
        <v>4.3</v>
      </c>
      <c r="E11" s="166">
        <v>0</v>
      </c>
      <c r="F11" s="166">
        <v>0</v>
      </c>
      <c r="G11" s="166">
        <v>0</v>
      </c>
      <c r="H11" s="166">
        <v>0</v>
      </c>
      <c r="I11" s="166">
        <v>31432.92</v>
      </c>
      <c r="J11" s="167">
        <v>4.3</v>
      </c>
    </row>
    <row r="12" spans="1:10">
      <c r="A12" s="1148" t="s">
        <v>980</v>
      </c>
      <c r="B12" s="393" t="s">
        <v>960</v>
      </c>
      <c r="C12" s="166">
        <v>46763.5</v>
      </c>
      <c r="D12" s="166">
        <v>6.4</v>
      </c>
      <c r="E12" s="166">
        <v>0</v>
      </c>
      <c r="F12" s="166">
        <v>0</v>
      </c>
      <c r="G12" s="166">
        <v>0</v>
      </c>
      <c r="H12" s="166">
        <v>0</v>
      </c>
      <c r="I12" s="166">
        <v>46763.5</v>
      </c>
      <c r="J12" s="167">
        <v>6.4</v>
      </c>
    </row>
    <row r="13" spans="1:10">
      <c r="A13" s="1148" t="s">
        <v>980</v>
      </c>
      <c r="B13" s="393" t="s">
        <v>961</v>
      </c>
      <c r="C13" s="166">
        <v>81914.37</v>
      </c>
      <c r="D13" s="166">
        <v>11.21</v>
      </c>
      <c r="E13" s="166">
        <v>0</v>
      </c>
      <c r="F13" s="166">
        <v>0</v>
      </c>
      <c r="G13" s="166">
        <v>0</v>
      </c>
      <c r="H13" s="166">
        <v>0</v>
      </c>
      <c r="I13" s="166">
        <v>81914.37</v>
      </c>
      <c r="J13" s="167">
        <v>11.21</v>
      </c>
    </row>
    <row r="14" spans="1:10">
      <c r="A14" s="1148" t="s">
        <v>980</v>
      </c>
      <c r="B14" s="393" t="s">
        <v>548</v>
      </c>
      <c r="C14" s="166">
        <v>439898.75</v>
      </c>
      <c r="D14" s="166">
        <v>60.2</v>
      </c>
      <c r="E14" s="166">
        <v>0</v>
      </c>
      <c r="F14" s="166">
        <v>0</v>
      </c>
      <c r="G14" s="166">
        <v>0</v>
      </c>
      <c r="H14" s="166">
        <v>0</v>
      </c>
      <c r="I14" s="166">
        <v>439898.75</v>
      </c>
      <c r="J14" s="167">
        <v>60.2</v>
      </c>
    </row>
    <row r="15" spans="1:10">
      <c r="A15" s="1148" t="s">
        <v>980</v>
      </c>
      <c r="B15" s="145" t="s">
        <v>549</v>
      </c>
      <c r="C15" s="166">
        <v>686251.16</v>
      </c>
      <c r="D15" s="166">
        <v>93.92</v>
      </c>
      <c r="E15" s="166">
        <v>0</v>
      </c>
      <c r="F15" s="166">
        <v>0</v>
      </c>
      <c r="G15" s="166">
        <v>0</v>
      </c>
      <c r="H15" s="166">
        <v>0</v>
      </c>
      <c r="I15" s="166">
        <v>686251.16</v>
      </c>
      <c r="J15" s="167">
        <v>93.92</v>
      </c>
    </row>
    <row r="16" spans="1:10" ht="24.75" customHeight="1">
      <c r="A16" s="1148" t="s">
        <v>980</v>
      </c>
      <c r="B16" s="385" t="s">
        <v>550</v>
      </c>
      <c r="C16" s="166">
        <v>6936.46</v>
      </c>
      <c r="D16" s="166">
        <v>0.95</v>
      </c>
      <c r="E16" s="166">
        <v>0</v>
      </c>
      <c r="F16" s="166">
        <v>0</v>
      </c>
      <c r="G16" s="166">
        <v>0</v>
      </c>
      <c r="H16" s="166">
        <v>0</v>
      </c>
      <c r="I16" s="166">
        <v>6936.46</v>
      </c>
      <c r="J16" s="167">
        <v>0.95</v>
      </c>
    </row>
    <row r="17" spans="1:10">
      <c r="A17" s="1148" t="s">
        <v>980</v>
      </c>
      <c r="B17" s="145" t="s">
        <v>551</v>
      </c>
      <c r="C17" s="166">
        <v>37479.449999999997</v>
      </c>
      <c r="D17" s="166">
        <v>5.13</v>
      </c>
      <c r="E17" s="166">
        <v>0</v>
      </c>
      <c r="F17" s="166">
        <v>0</v>
      </c>
      <c r="G17" s="166">
        <v>0</v>
      </c>
      <c r="H17" s="166">
        <v>0</v>
      </c>
      <c r="I17" s="166">
        <v>37479.449999999997</v>
      </c>
      <c r="J17" s="167">
        <v>5.13</v>
      </c>
    </row>
    <row r="18" spans="1:10">
      <c r="A18" s="1149" t="s">
        <v>980</v>
      </c>
      <c r="B18" s="510" t="s">
        <v>507</v>
      </c>
      <c r="C18" s="180">
        <v>730667.07</v>
      </c>
      <c r="D18" s="180">
        <v>100</v>
      </c>
      <c r="E18" s="180">
        <v>0</v>
      </c>
      <c r="F18" s="180">
        <v>0</v>
      </c>
      <c r="G18" s="180">
        <v>0</v>
      </c>
      <c r="H18" s="180">
        <v>0</v>
      </c>
      <c r="I18" s="180">
        <v>730667.07</v>
      </c>
      <c r="J18" s="205">
        <v>100</v>
      </c>
    </row>
    <row r="19" spans="1:10">
      <c r="A19" s="1147" t="s">
        <v>981</v>
      </c>
      <c r="B19" s="394" t="s">
        <v>956</v>
      </c>
      <c r="C19" s="181">
        <v>64505.62</v>
      </c>
      <c r="D19" s="181">
        <v>5.7</v>
      </c>
      <c r="E19" s="181">
        <v>365.14</v>
      </c>
      <c r="F19" s="181">
        <v>0.03</v>
      </c>
      <c r="G19" s="181">
        <v>0</v>
      </c>
      <c r="H19" s="181">
        <v>0</v>
      </c>
      <c r="I19" s="181">
        <v>64870.76</v>
      </c>
      <c r="J19" s="204">
        <v>5.73</v>
      </c>
    </row>
    <row r="20" spans="1:10">
      <c r="A20" s="1148" t="s">
        <v>981</v>
      </c>
      <c r="B20" s="392" t="s">
        <v>957</v>
      </c>
      <c r="C20" s="166">
        <v>68567.89</v>
      </c>
      <c r="D20" s="166">
        <v>6.06</v>
      </c>
      <c r="E20" s="166">
        <v>1590.6</v>
      </c>
      <c r="F20" s="166">
        <v>0.14000000000000001</v>
      </c>
      <c r="G20" s="166">
        <v>0</v>
      </c>
      <c r="H20" s="166">
        <v>0</v>
      </c>
      <c r="I20" s="166">
        <v>70158.490000000005</v>
      </c>
      <c r="J20" s="167">
        <v>6.2</v>
      </c>
    </row>
    <row r="21" spans="1:10">
      <c r="A21" s="1148" t="s">
        <v>981</v>
      </c>
      <c r="B21" s="393" t="s">
        <v>958</v>
      </c>
      <c r="C21" s="166">
        <v>202137.14</v>
      </c>
      <c r="D21" s="166">
        <v>17.87</v>
      </c>
      <c r="E21" s="166">
        <v>7144.13</v>
      </c>
      <c r="F21" s="166">
        <v>0.63</v>
      </c>
      <c r="G21" s="166">
        <v>0</v>
      </c>
      <c r="H21" s="166">
        <v>0</v>
      </c>
      <c r="I21" s="166">
        <v>209281.27</v>
      </c>
      <c r="J21" s="167">
        <v>18.5</v>
      </c>
    </row>
    <row r="22" spans="1:10">
      <c r="A22" s="1148" t="s">
        <v>981</v>
      </c>
      <c r="B22" s="393" t="s">
        <v>959</v>
      </c>
      <c r="C22" s="166">
        <v>127686.58</v>
      </c>
      <c r="D22" s="166">
        <v>11.29</v>
      </c>
      <c r="E22" s="166">
        <v>5427.13</v>
      </c>
      <c r="F22" s="166">
        <v>0.48</v>
      </c>
      <c r="G22" s="166">
        <v>0</v>
      </c>
      <c r="H22" s="166">
        <v>0</v>
      </c>
      <c r="I22" s="166">
        <v>133113.71</v>
      </c>
      <c r="J22" s="167">
        <v>11.77</v>
      </c>
    </row>
    <row r="23" spans="1:10">
      <c r="A23" s="1148" t="s">
        <v>981</v>
      </c>
      <c r="B23" s="393" t="s">
        <v>960</v>
      </c>
      <c r="C23" s="166">
        <v>131184.98000000001</v>
      </c>
      <c r="D23" s="166">
        <v>11.6</v>
      </c>
      <c r="E23" s="166">
        <v>5827.47</v>
      </c>
      <c r="F23" s="166">
        <v>0.52</v>
      </c>
      <c r="G23" s="166">
        <v>0</v>
      </c>
      <c r="H23" s="166">
        <v>0</v>
      </c>
      <c r="I23" s="166">
        <v>137012.45000000001</v>
      </c>
      <c r="J23" s="167">
        <v>12.12</v>
      </c>
    </row>
    <row r="24" spans="1:10">
      <c r="A24" s="1148" t="s">
        <v>981</v>
      </c>
      <c r="B24" s="393" t="s">
        <v>961</v>
      </c>
      <c r="C24" s="166">
        <v>135741.42000000001</v>
      </c>
      <c r="D24" s="166">
        <v>12</v>
      </c>
      <c r="E24" s="166">
        <v>6682.91</v>
      </c>
      <c r="F24" s="166">
        <v>0.59</v>
      </c>
      <c r="G24" s="166">
        <v>0</v>
      </c>
      <c r="H24" s="166">
        <v>0</v>
      </c>
      <c r="I24" s="166">
        <v>142424.32999999999</v>
      </c>
      <c r="J24" s="167">
        <v>12.59</v>
      </c>
    </row>
    <row r="25" spans="1:10">
      <c r="A25" s="1148" t="s">
        <v>981</v>
      </c>
      <c r="B25" s="393" t="s">
        <v>548</v>
      </c>
      <c r="C25" s="166">
        <v>316493.61</v>
      </c>
      <c r="D25" s="166">
        <v>27.97</v>
      </c>
      <c r="E25" s="166">
        <v>27482.41</v>
      </c>
      <c r="F25" s="166">
        <v>2.4300000000000002</v>
      </c>
      <c r="G25" s="166">
        <v>0</v>
      </c>
      <c r="H25" s="166">
        <v>0</v>
      </c>
      <c r="I25" s="166">
        <v>343976.02</v>
      </c>
      <c r="J25" s="167">
        <v>30.4</v>
      </c>
    </row>
    <row r="26" spans="1:10">
      <c r="A26" s="1148" t="s">
        <v>981</v>
      </c>
      <c r="B26" s="145" t="s">
        <v>549</v>
      </c>
      <c r="C26" s="166">
        <v>1046317.24</v>
      </c>
      <c r="D26" s="166">
        <v>92.49</v>
      </c>
      <c r="E26" s="166">
        <v>54519.79</v>
      </c>
      <c r="F26" s="166">
        <v>4.82</v>
      </c>
      <c r="G26" s="166">
        <v>0</v>
      </c>
      <c r="H26" s="166">
        <v>0</v>
      </c>
      <c r="I26" s="166">
        <v>1100837.03</v>
      </c>
      <c r="J26" s="167">
        <v>97.31</v>
      </c>
    </row>
    <row r="27" spans="1:10" ht="25.5" customHeight="1">
      <c r="A27" s="1148" t="s">
        <v>981</v>
      </c>
      <c r="B27" s="385" t="s">
        <v>550</v>
      </c>
      <c r="C27" s="166">
        <v>5794.15</v>
      </c>
      <c r="D27" s="166">
        <v>0.51</v>
      </c>
      <c r="E27" s="166">
        <v>5.38</v>
      </c>
      <c r="F27" s="166">
        <v>0</v>
      </c>
      <c r="G27" s="166">
        <v>0</v>
      </c>
      <c r="H27" s="166">
        <v>0</v>
      </c>
      <c r="I27" s="166">
        <v>5799.53</v>
      </c>
      <c r="J27" s="167">
        <v>0.51</v>
      </c>
    </row>
    <row r="28" spans="1:10">
      <c r="A28" s="1148" t="s">
        <v>981</v>
      </c>
      <c r="B28" s="145" t="s">
        <v>551</v>
      </c>
      <c r="C28" s="166">
        <v>24555.21</v>
      </c>
      <c r="D28" s="166">
        <v>2.17</v>
      </c>
      <c r="E28" s="166">
        <v>68.52</v>
      </c>
      <c r="F28" s="166">
        <v>0.01</v>
      </c>
      <c r="G28" s="166">
        <v>0</v>
      </c>
      <c r="H28" s="166">
        <v>0</v>
      </c>
      <c r="I28" s="166">
        <v>24623.73</v>
      </c>
      <c r="J28" s="167">
        <v>2.1800000000000002</v>
      </c>
    </row>
    <row r="29" spans="1:10">
      <c r="A29" s="1149" t="s">
        <v>981</v>
      </c>
      <c r="B29" s="510" t="s">
        <v>507</v>
      </c>
      <c r="C29" s="180">
        <v>1076666.6000000001</v>
      </c>
      <c r="D29" s="180">
        <v>95.17</v>
      </c>
      <c r="E29" s="180">
        <v>54593.69</v>
      </c>
      <c r="F29" s="180">
        <v>4.83</v>
      </c>
      <c r="G29" s="180">
        <v>0</v>
      </c>
      <c r="H29" s="180">
        <v>0</v>
      </c>
      <c r="I29" s="180">
        <v>1131260.29</v>
      </c>
      <c r="J29" s="205">
        <v>100</v>
      </c>
    </row>
    <row r="30" spans="1:10">
      <c r="A30" s="1147" t="s">
        <v>982</v>
      </c>
      <c r="B30" s="394" t="s">
        <v>956</v>
      </c>
      <c r="C30" s="181">
        <v>47358.25</v>
      </c>
      <c r="D30" s="181">
        <v>4.5599999999999996</v>
      </c>
      <c r="E30" s="181">
        <v>9132.0300000000007</v>
      </c>
      <c r="F30" s="181">
        <v>0.88</v>
      </c>
      <c r="G30" s="181">
        <v>4893.07</v>
      </c>
      <c r="H30" s="181">
        <v>0.47</v>
      </c>
      <c r="I30" s="181">
        <v>61383.35</v>
      </c>
      <c r="J30" s="204">
        <v>5.91</v>
      </c>
    </row>
    <row r="31" spans="1:10">
      <c r="A31" s="1148" t="s">
        <v>982</v>
      </c>
      <c r="B31" s="392" t="s">
        <v>957</v>
      </c>
      <c r="C31" s="166">
        <v>50168.46</v>
      </c>
      <c r="D31" s="166">
        <v>4.83</v>
      </c>
      <c r="E31" s="166">
        <v>9667.16</v>
      </c>
      <c r="F31" s="166">
        <v>0.93</v>
      </c>
      <c r="G31" s="166">
        <v>3533.55</v>
      </c>
      <c r="H31" s="166">
        <v>0.34</v>
      </c>
      <c r="I31" s="166">
        <v>63369.17</v>
      </c>
      <c r="J31" s="167">
        <v>6.1</v>
      </c>
    </row>
    <row r="32" spans="1:10">
      <c r="A32" s="1148" t="s">
        <v>982</v>
      </c>
      <c r="B32" s="393" t="s">
        <v>958</v>
      </c>
      <c r="C32" s="166">
        <v>67743.12</v>
      </c>
      <c r="D32" s="166">
        <v>6.52</v>
      </c>
      <c r="E32" s="166">
        <v>32352.75</v>
      </c>
      <c r="F32" s="166">
        <v>3.11</v>
      </c>
      <c r="G32" s="166">
        <v>17418.03</v>
      </c>
      <c r="H32" s="166">
        <v>1.68</v>
      </c>
      <c r="I32" s="166">
        <v>117513.9</v>
      </c>
      <c r="J32" s="167">
        <v>11.31</v>
      </c>
    </row>
    <row r="33" spans="1:10">
      <c r="A33" s="1148" t="s">
        <v>982</v>
      </c>
      <c r="B33" s="393" t="s">
        <v>959</v>
      </c>
      <c r="C33" s="166">
        <v>45413.83</v>
      </c>
      <c r="D33" s="166">
        <v>4.37</v>
      </c>
      <c r="E33" s="166">
        <v>36598.949999999997</v>
      </c>
      <c r="F33" s="166">
        <v>3.52</v>
      </c>
      <c r="G33" s="166">
        <v>23651.61</v>
      </c>
      <c r="H33" s="166">
        <v>2.2799999999999998</v>
      </c>
      <c r="I33" s="166">
        <v>105664.39</v>
      </c>
      <c r="J33" s="167">
        <v>10.17</v>
      </c>
    </row>
    <row r="34" spans="1:10">
      <c r="A34" s="1148" t="s">
        <v>982</v>
      </c>
      <c r="B34" s="393" t="s">
        <v>960</v>
      </c>
      <c r="C34" s="166">
        <v>36702.559999999998</v>
      </c>
      <c r="D34" s="166">
        <v>3.53</v>
      </c>
      <c r="E34" s="166">
        <v>44631.96</v>
      </c>
      <c r="F34" s="166">
        <v>4.3</v>
      </c>
      <c r="G34" s="166">
        <v>36377.1</v>
      </c>
      <c r="H34" s="166">
        <v>3.5</v>
      </c>
      <c r="I34" s="166">
        <v>117711.62</v>
      </c>
      <c r="J34" s="167">
        <v>11.33</v>
      </c>
    </row>
    <row r="35" spans="1:10">
      <c r="A35" s="1148" t="s">
        <v>982</v>
      </c>
      <c r="B35" s="393" t="s">
        <v>961</v>
      </c>
      <c r="C35" s="166">
        <v>23531.99</v>
      </c>
      <c r="D35" s="166">
        <v>2.2599999999999998</v>
      </c>
      <c r="E35" s="166">
        <v>45383.19</v>
      </c>
      <c r="F35" s="166">
        <v>4.37</v>
      </c>
      <c r="G35" s="166">
        <v>53233.1</v>
      </c>
      <c r="H35" s="166">
        <v>5.12</v>
      </c>
      <c r="I35" s="166">
        <v>122148.28</v>
      </c>
      <c r="J35" s="167">
        <v>11.75</v>
      </c>
    </row>
    <row r="36" spans="1:10">
      <c r="A36" s="1148" t="s">
        <v>982</v>
      </c>
      <c r="B36" s="393" t="s">
        <v>548</v>
      </c>
      <c r="C36" s="166">
        <v>16603.009999999998</v>
      </c>
      <c r="D36" s="166">
        <v>1.6</v>
      </c>
      <c r="E36" s="166">
        <v>100039.53</v>
      </c>
      <c r="F36" s="166">
        <v>9.6300000000000008</v>
      </c>
      <c r="G36" s="166">
        <v>315509.34000000003</v>
      </c>
      <c r="H36" s="166">
        <v>30.36</v>
      </c>
      <c r="I36" s="166">
        <v>432151.88</v>
      </c>
      <c r="J36" s="167">
        <v>41.59</v>
      </c>
    </row>
    <row r="37" spans="1:10">
      <c r="A37" s="1148" t="s">
        <v>982</v>
      </c>
      <c r="B37" s="145" t="s">
        <v>549</v>
      </c>
      <c r="C37" s="166">
        <v>287521.21999999997</v>
      </c>
      <c r="D37" s="166">
        <v>27.67</v>
      </c>
      <c r="E37" s="166">
        <v>277805.57</v>
      </c>
      <c r="F37" s="166">
        <v>26.74</v>
      </c>
      <c r="G37" s="166">
        <v>454615.8</v>
      </c>
      <c r="H37" s="166">
        <v>43.75</v>
      </c>
      <c r="I37" s="166">
        <v>1019942.59</v>
      </c>
      <c r="J37" s="167">
        <v>98.16</v>
      </c>
    </row>
    <row r="38" spans="1:10" ht="25.5" customHeight="1">
      <c r="A38" s="1148" t="s">
        <v>982</v>
      </c>
      <c r="B38" s="385" t="s">
        <v>550</v>
      </c>
      <c r="C38" s="166">
        <v>2169.5300000000002</v>
      </c>
      <c r="D38" s="166">
        <v>0.21</v>
      </c>
      <c r="E38" s="166">
        <v>1182.56</v>
      </c>
      <c r="F38" s="166">
        <v>0.11</v>
      </c>
      <c r="G38" s="166">
        <v>494.05</v>
      </c>
      <c r="H38" s="166">
        <v>0.05</v>
      </c>
      <c r="I38" s="166">
        <v>3846.14</v>
      </c>
      <c r="J38" s="167">
        <v>0.37</v>
      </c>
    </row>
    <row r="39" spans="1:10">
      <c r="A39" s="1148" t="s">
        <v>982</v>
      </c>
      <c r="B39" s="145" t="s">
        <v>551</v>
      </c>
      <c r="C39" s="166">
        <v>4495.07</v>
      </c>
      <c r="D39" s="166">
        <v>0.43</v>
      </c>
      <c r="E39" s="166">
        <v>3297.5</v>
      </c>
      <c r="F39" s="166">
        <v>0.32</v>
      </c>
      <c r="G39" s="166">
        <v>7487.81</v>
      </c>
      <c r="H39" s="166">
        <v>0.72</v>
      </c>
      <c r="I39" s="166">
        <v>15280.38</v>
      </c>
      <c r="J39" s="167">
        <v>1.47</v>
      </c>
    </row>
    <row r="40" spans="1:10">
      <c r="A40" s="1149" t="s">
        <v>982</v>
      </c>
      <c r="B40" s="510" t="s">
        <v>507</v>
      </c>
      <c r="C40" s="180">
        <v>294185.82</v>
      </c>
      <c r="D40" s="180">
        <v>28.31</v>
      </c>
      <c r="E40" s="180">
        <v>282285.63</v>
      </c>
      <c r="F40" s="180">
        <v>27.17</v>
      </c>
      <c r="G40" s="180">
        <v>462597.66</v>
      </c>
      <c r="H40" s="180">
        <v>44.52</v>
      </c>
      <c r="I40" s="180">
        <v>1039069.11</v>
      </c>
      <c r="J40" s="205">
        <v>100</v>
      </c>
    </row>
    <row r="41" spans="1:10">
      <c r="A41" s="1147" t="s">
        <v>141</v>
      </c>
      <c r="B41" s="394" t="s">
        <v>956</v>
      </c>
      <c r="C41" s="181">
        <v>493.84</v>
      </c>
      <c r="D41" s="181">
        <v>7.0000000000000007E-2</v>
      </c>
      <c r="E41" s="181">
        <v>37049.5</v>
      </c>
      <c r="F41" s="181">
        <v>5.09</v>
      </c>
      <c r="G41" s="181">
        <v>7488.15</v>
      </c>
      <c r="H41" s="181">
        <v>1.03</v>
      </c>
      <c r="I41" s="181">
        <v>45031.49</v>
      </c>
      <c r="J41" s="204">
        <v>6.19</v>
      </c>
    </row>
    <row r="42" spans="1:10">
      <c r="A42" s="1148" t="s">
        <v>141</v>
      </c>
      <c r="B42" s="392" t="s">
        <v>957</v>
      </c>
      <c r="C42" s="166">
        <v>12.01</v>
      </c>
      <c r="D42" s="166">
        <v>0</v>
      </c>
      <c r="E42" s="166">
        <v>15580.87</v>
      </c>
      <c r="F42" s="166">
        <v>2.14</v>
      </c>
      <c r="G42" s="166">
        <v>588.76</v>
      </c>
      <c r="H42" s="166">
        <v>0.08</v>
      </c>
      <c r="I42" s="166">
        <v>16181.64</v>
      </c>
      <c r="J42" s="167">
        <v>2.2200000000000002</v>
      </c>
    </row>
    <row r="43" spans="1:10">
      <c r="A43" s="1148" t="s">
        <v>141</v>
      </c>
      <c r="B43" s="393" t="s">
        <v>958</v>
      </c>
      <c r="C43" s="166">
        <v>115.11</v>
      </c>
      <c r="D43" s="166">
        <v>0.02</v>
      </c>
      <c r="E43" s="166">
        <v>40889.43</v>
      </c>
      <c r="F43" s="166">
        <v>5.62</v>
      </c>
      <c r="G43" s="166">
        <v>3400.11</v>
      </c>
      <c r="H43" s="166">
        <v>0.47</v>
      </c>
      <c r="I43" s="166">
        <v>44404.65</v>
      </c>
      <c r="J43" s="167">
        <v>6.11</v>
      </c>
    </row>
    <row r="44" spans="1:10">
      <c r="A44" s="1148" t="s">
        <v>141</v>
      </c>
      <c r="B44" s="393" t="s">
        <v>959</v>
      </c>
      <c r="C44" s="166">
        <v>438.07</v>
      </c>
      <c r="D44" s="166">
        <v>0.06</v>
      </c>
      <c r="E44" s="166">
        <v>60579.839999999997</v>
      </c>
      <c r="F44" s="166">
        <v>8.33</v>
      </c>
      <c r="G44" s="166">
        <v>8772.83</v>
      </c>
      <c r="H44" s="166">
        <v>1.21</v>
      </c>
      <c r="I44" s="166">
        <v>69790.740000000005</v>
      </c>
      <c r="J44" s="167">
        <v>9.6</v>
      </c>
    </row>
    <row r="45" spans="1:10">
      <c r="A45" s="1148" t="s">
        <v>141</v>
      </c>
      <c r="B45" s="393" t="s">
        <v>960</v>
      </c>
      <c r="C45" s="166">
        <v>1392.98</v>
      </c>
      <c r="D45" s="166">
        <v>0.19</v>
      </c>
      <c r="E45" s="166">
        <v>82862.52</v>
      </c>
      <c r="F45" s="166">
        <v>11.39</v>
      </c>
      <c r="G45" s="166">
        <v>18504.21</v>
      </c>
      <c r="H45" s="166">
        <v>2.54</v>
      </c>
      <c r="I45" s="166">
        <v>102759.71</v>
      </c>
      <c r="J45" s="167">
        <v>14.12</v>
      </c>
    </row>
    <row r="46" spans="1:10">
      <c r="A46" s="1148" t="s">
        <v>141</v>
      </c>
      <c r="B46" s="393" t="s">
        <v>961</v>
      </c>
      <c r="C46" s="166">
        <v>3113.05</v>
      </c>
      <c r="D46" s="166">
        <v>0.43</v>
      </c>
      <c r="E46" s="166">
        <v>89982.38</v>
      </c>
      <c r="F46" s="166">
        <v>12.37</v>
      </c>
      <c r="G46" s="166">
        <v>29667.21</v>
      </c>
      <c r="H46" s="166">
        <v>4.08</v>
      </c>
      <c r="I46" s="166">
        <v>122762.64</v>
      </c>
      <c r="J46" s="167">
        <v>16.88</v>
      </c>
    </row>
    <row r="47" spans="1:10">
      <c r="A47" s="1148" t="s">
        <v>141</v>
      </c>
      <c r="B47" s="393" t="s">
        <v>548</v>
      </c>
      <c r="C47" s="166">
        <v>9685.7900000000009</v>
      </c>
      <c r="D47" s="166">
        <v>1.33</v>
      </c>
      <c r="E47" s="166">
        <v>187390.18</v>
      </c>
      <c r="F47" s="166">
        <v>25.76</v>
      </c>
      <c r="G47" s="166">
        <v>111227.41</v>
      </c>
      <c r="H47" s="166">
        <v>15.3</v>
      </c>
      <c r="I47" s="166">
        <v>308303.38</v>
      </c>
      <c r="J47" s="167">
        <v>42.39</v>
      </c>
    </row>
    <row r="48" spans="1:10">
      <c r="A48" s="1148" t="s">
        <v>141</v>
      </c>
      <c r="B48" s="145" t="s">
        <v>549</v>
      </c>
      <c r="C48" s="166">
        <v>15250.85</v>
      </c>
      <c r="D48" s="166">
        <v>2.1</v>
      </c>
      <c r="E48" s="166">
        <v>514334.71999999997</v>
      </c>
      <c r="F48" s="166">
        <v>70.7</v>
      </c>
      <c r="G48" s="166">
        <v>179648.68</v>
      </c>
      <c r="H48" s="166">
        <v>24.71</v>
      </c>
      <c r="I48" s="166">
        <v>709234.25</v>
      </c>
      <c r="J48" s="167">
        <v>97.51</v>
      </c>
    </row>
    <row r="49" spans="1:10" ht="25.5" customHeight="1">
      <c r="A49" s="1148" t="s">
        <v>141</v>
      </c>
      <c r="B49" s="385" t="s">
        <v>550</v>
      </c>
      <c r="C49" s="166">
        <v>663.98</v>
      </c>
      <c r="D49" s="166">
        <v>0.09</v>
      </c>
      <c r="E49" s="166">
        <v>3837.32</v>
      </c>
      <c r="F49" s="166">
        <v>0.53</v>
      </c>
      <c r="G49" s="166">
        <v>2993.08</v>
      </c>
      <c r="H49" s="166">
        <v>0.41</v>
      </c>
      <c r="I49" s="166">
        <v>7494.38</v>
      </c>
      <c r="J49" s="167">
        <v>1.03</v>
      </c>
    </row>
    <row r="50" spans="1:10">
      <c r="A50" s="1148" t="s">
        <v>141</v>
      </c>
      <c r="B50" s="145" t="s">
        <v>551</v>
      </c>
      <c r="C50" s="166">
        <v>153.32</v>
      </c>
      <c r="D50" s="166">
        <v>0.02</v>
      </c>
      <c r="E50" s="166">
        <v>7104.58</v>
      </c>
      <c r="F50" s="166">
        <v>0.98</v>
      </c>
      <c r="G50" s="166">
        <v>3351.96</v>
      </c>
      <c r="H50" s="166">
        <v>0.46</v>
      </c>
      <c r="I50" s="166">
        <v>10609.86</v>
      </c>
      <c r="J50" s="167">
        <v>1.46</v>
      </c>
    </row>
    <row r="51" spans="1:10">
      <c r="A51" s="1149" t="s">
        <v>141</v>
      </c>
      <c r="B51" s="510" t="s">
        <v>507</v>
      </c>
      <c r="C51" s="180">
        <v>16068.15</v>
      </c>
      <c r="D51" s="180">
        <v>2.21</v>
      </c>
      <c r="E51" s="180">
        <v>525276.62</v>
      </c>
      <c r="F51" s="180">
        <v>72.209999999999994</v>
      </c>
      <c r="G51" s="180">
        <v>185993.72</v>
      </c>
      <c r="H51" s="180">
        <v>25.58</v>
      </c>
      <c r="I51" s="180">
        <v>727338.49</v>
      </c>
      <c r="J51" s="205">
        <v>100</v>
      </c>
    </row>
    <row r="52" spans="1:10">
      <c r="A52" s="1147" t="s">
        <v>276</v>
      </c>
      <c r="B52" s="394" t="s">
        <v>956</v>
      </c>
      <c r="C52" s="181">
        <v>75879.42</v>
      </c>
      <c r="D52" s="181">
        <v>9.42</v>
      </c>
      <c r="E52" s="181">
        <v>83429.88</v>
      </c>
      <c r="F52" s="181">
        <v>10.36</v>
      </c>
      <c r="G52" s="181">
        <v>4338.6099999999997</v>
      </c>
      <c r="H52" s="181">
        <v>0.54</v>
      </c>
      <c r="I52" s="181">
        <v>163647.91</v>
      </c>
      <c r="J52" s="204">
        <v>20.32</v>
      </c>
    </row>
    <row r="53" spans="1:10">
      <c r="A53" s="1148" t="s">
        <v>142</v>
      </c>
      <c r="B53" s="392" t="s">
        <v>957</v>
      </c>
      <c r="C53" s="166">
        <v>41507.97</v>
      </c>
      <c r="D53" s="166">
        <v>5.15</v>
      </c>
      <c r="E53" s="166">
        <v>105162.6</v>
      </c>
      <c r="F53" s="166">
        <v>13.06</v>
      </c>
      <c r="G53" s="166">
        <v>245.11</v>
      </c>
      <c r="H53" s="166">
        <v>0.03</v>
      </c>
      <c r="I53" s="166">
        <v>146915.68</v>
      </c>
      <c r="J53" s="167">
        <v>18.239999999999998</v>
      </c>
    </row>
    <row r="54" spans="1:10">
      <c r="A54" s="1148" t="s">
        <v>142</v>
      </c>
      <c r="B54" s="393" t="s">
        <v>958</v>
      </c>
      <c r="C54" s="166">
        <v>27871.03</v>
      </c>
      <c r="D54" s="166">
        <v>3.46</v>
      </c>
      <c r="E54" s="166">
        <v>111010.1</v>
      </c>
      <c r="F54" s="166">
        <v>13.79</v>
      </c>
      <c r="G54" s="166">
        <v>2655.84</v>
      </c>
      <c r="H54" s="166">
        <v>0.33</v>
      </c>
      <c r="I54" s="166">
        <v>141536.97</v>
      </c>
      <c r="J54" s="167">
        <v>17.579999999999998</v>
      </c>
    </row>
    <row r="55" spans="1:10">
      <c r="A55" s="1148" t="s">
        <v>142</v>
      </c>
      <c r="B55" s="393" t="s">
        <v>959</v>
      </c>
      <c r="C55" s="166">
        <v>16856.79</v>
      </c>
      <c r="D55" s="166">
        <v>2.09</v>
      </c>
      <c r="E55" s="166">
        <v>59066.02</v>
      </c>
      <c r="F55" s="166">
        <v>7.34</v>
      </c>
      <c r="G55" s="166">
        <v>5996.12</v>
      </c>
      <c r="H55" s="166">
        <v>0.74</v>
      </c>
      <c r="I55" s="166">
        <v>81918.929999999993</v>
      </c>
      <c r="J55" s="167">
        <v>10.17</v>
      </c>
    </row>
    <row r="56" spans="1:10">
      <c r="A56" s="1148" t="s">
        <v>142</v>
      </c>
      <c r="B56" s="393" t="s">
        <v>960</v>
      </c>
      <c r="C56" s="166">
        <v>14637.9</v>
      </c>
      <c r="D56" s="166">
        <v>1.82</v>
      </c>
      <c r="E56" s="166">
        <v>48318.91</v>
      </c>
      <c r="F56" s="166">
        <v>6</v>
      </c>
      <c r="G56" s="166">
        <v>11041.69</v>
      </c>
      <c r="H56" s="166">
        <v>1.37</v>
      </c>
      <c r="I56" s="166">
        <v>73998.5</v>
      </c>
      <c r="J56" s="167">
        <v>9.19</v>
      </c>
    </row>
    <row r="57" spans="1:10">
      <c r="A57" s="1148" t="s">
        <v>142</v>
      </c>
      <c r="B57" s="393" t="s">
        <v>961</v>
      </c>
      <c r="C57" s="166">
        <v>16962.53</v>
      </c>
      <c r="D57" s="166">
        <v>2.11</v>
      </c>
      <c r="E57" s="166">
        <v>33892.17</v>
      </c>
      <c r="F57" s="166">
        <v>4.21</v>
      </c>
      <c r="G57" s="166">
        <v>21046.65</v>
      </c>
      <c r="H57" s="166">
        <v>2.61</v>
      </c>
      <c r="I57" s="166">
        <v>71901.350000000006</v>
      </c>
      <c r="J57" s="167">
        <v>8.93</v>
      </c>
    </row>
    <row r="58" spans="1:10">
      <c r="A58" s="1148" t="s">
        <v>142</v>
      </c>
      <c r="B58" s="393" t="s">
        <v>548</v>
      </c>
      <c r="C58" s="166">
        <v>11167.68</v>
      </c>
      <c r="D58" s="166">
        <v>1.39</v>
      </c>
      <c r="E58" s="166">
        <v>20623.21</v>
      </c>
      <c r="F58" s="166">
        <v>2.56</v>
      </c>
      <c r="G58" s="166">
        <v>79724.25</v>
      </c>
      <c r="H58" s="166">
        <v>9.9</v>
      </c>
      <c r="I58" s="166">
        <v>111515.14</v>
      </c>
      <c r="J58" s="167">
        <v>13.85</v>
      </c>
    </row>
    <row r="59" spans="1:10">
      <c r="A59" s="1148" t="s">
        <v>142</v>
      </c>
      <c r="B59" s="145" t="s">
        <v>549</v>
      </c>
      <c r="C59" s="166">
        <v>204883.32</v>
      </c>
      <c r="D59" s="166">
        <v>25.44</v>
      </c>
      <c r="E59" s="166">
        <v>461502.89</v>
      </c>
      <c r="F59" s="166">
        <v>57.32</v>
      </c>
      <c r="G59" s="166">
        <v>125048.27</v>
      </c>
      <c r="H59" s="166">
        <v>15.52</v>
      </c>
      <c r="I59" s="166">
        <v>791434.48</v>
      </c>
      <c r="J59" s="167">
        <v>98.28</v>
      </c>
    </row>
    <row r="60" spans="1:10" ht="24" customHeight="1">
      <c r="A60" s="1148" t="s">
        <v>142</v>
      </c>
      <c r="B60" s="385" t="s">
        <v>550</v>
      </c>
      <c r="C60" s="166">
        <v>485.91</v>
      </c>
      <c r="D60" s="166">
        <v>0.06</v>
      </c>
      <c r="E60" s="166">
        <v>1519.39</v>
      </c>
      <c r="F60" s="166">
        <v>0.19</v>
      </c>
      <c r="G60" s="166">
        <v>1192.98</v>
      </c>
      <c r="H60" s="166">
        <v>0.15</v>
      </c>
      <c r="I60" s="166">
        <v>3198.28</v>
      </c>
      <c r="J60" s="167">
        <v>0.4</v>
      </c>
    </row>
    <row r="61" spans="1:10">
      <c r="A61" s="1148" t="s">
        <v>142</v>
      </c>
      <c r="B61" s="145" t="s">
        <v>551</v>
      </c>
      <c r="C61" s="166">
        <v>4498.25</v>
      </c>
      <c r="D61" s="166">
        <v>0.56000000000000005</v>
      </c>
      <c r="E61" s="166">
        <v>5116.78</v>
      </c>
      <c r="F61" s="166">
        <v>0.64</v>
      </c>
      <c r="G61" s="166">
        <v>1003.4</v>
      </c>
      <c r="H61" s="166">
        <v>0.12</v>
      </c>
      <c r="I61" s="166">
        <v>10618.43</v>
      </c>
      <c r="J61" s="167">
        <v>1.32</v>
      </c>
    </row>
    <row r="62" spans="1:10">
      <c r="A62" s="1149" t="s">
        <v>142</v>
      </c>
      <c r="B62" s="510" t="s">
        <v>507</v>
      </c>
      <c r="C62" s="180">
        <v>209867.48</v>
      </c>
      <c r="D62" s="180">
        <v>26.06</v>
      </c>
      <c r="E62" s="180">
        <v>468139.06</v>
      </c>
      <c r="F62" s="180">
        <v>58.14</v>
      </c>
      <c r="G62" s="180">
        <v>127244.65</v>
      </c>
      <c r="H62" s="180">
        <v>15.8</v>
      </c>
      <c r="I62" s="180">
        <v>805251.19</v>
      </c>
      <c r="J62" s="205">
        <v>100</v>
      </c>
    </row>
    <row r="63" spans="1:10">
      <c r="A63" s="1147" t="s">
        <v>142</v>
      </c>
      <c r="B63" s="394" t="s">
        <v>956</v>
      </c>
      <c r="C63" s="181">
        <v>0</v>
      </c>
      <c r="D63" s="181">
        <v>0</v>
      </c>
      <c r="E63" s="181">
        <v>3667.48</v>
      </c>
      <c r="F63" s="181">
        <v>0.82</v>
      </c>
      <c r="G63" s="181">
        <v>1768.28</v>
      </c>
      <c r="H63" s="181">
        <v>0.39</v>
      </c>
      <c r="I63" s="181">
        <v>5435.76</v>
      </c>
      <c r="J63" s="204">
        <v>1.21</v>
      </c>
    </row>
    <row r="64" spans="1:10">
      <c r="A64" s="1148" t="s">
        <v>657</v>
      </c>
      <c r="B64" s="392" t="s">
        <v>957</v>
      </c>
      <c r="C64" s="166">
        <v>0</v>
      </c>
      <c r="D64" s="166">
        <v>0</v>
      </c>
      <c r="E64" s="166">
        <v>1562.48</v>
      </c>
      <c r="F64" s="166">
        <v>0.35</v>
      </c>
      <c r="G64" s="166">
        <v>827.84</v>
      </c>
      <c r="H64" s="166">
        <v>0.18</v>
      </c>
      <c r="I64" s="166">
        <v>2390.3200000000002</v>
      </c>
      <c r="J64" s="167">
        <v>0.53</v>
      </c>
    </row>
    <row r="65" spans="1:10">
      <c r="A65" s="1148" t="s">
        <v>657</v>
      </c>
      <c r="B65" s="393" t="s">
        <v>958</v>
      </c>
      <c r="C65" s="166">
        <v>0</v>
      </c>
      <c r="D65" s="166">
        <v>0</v>
      </c>
      <c r="E65" s="166">
        <v>10179.92</v>
      </c>
      <c r="F65" s="166">
        <v>2.2599999999999998</v>
      </c>
      <c r="G65" s="166">
        <v>5770.24</v>
      </c>
      <c r="H65" s="166">
        <v>1.28</v>
      </c>
      <c r="I65" s="166">
        <v>15950.16</v>
      </c>
      <c r="J65" s="167">
        <v>3.54</v>
      </c>
    </row>
    <row r="66" spans="1:10">
      <c r="A66" s="1148" t="s">
        <v>657</v>
      </c>
      <c r="B66" s="393" t="s">
        <v>959</v>
      </c>
      <c r="C66" s="166">
        <v>0</v>
      </c>
      <c r="D66" s="166">
        <v>0</v>
      </c>
      <c r="E66" s="166">
        <v>22525.03</v>
      </c>
      <c r="F66" s="166">
        <v>5.01</v>
      </c>
      <c r="G66" s="166">
        <v>7968.95</v>
      </c>
      <c r="H66" s="166">
        <v>1.77</v>
      </c>
      <c r="I66" s="166">
        <v>30493.98</v>
      </c>
      <c r="J66" s="167">
        <v>6.78</v>
      </c>
    </row>
    <row r="67" spans="1:10">
      <c r="A67" s="1148" t="s">
        <v>657</v>
      </c>
      <c r="B67" s="393" t="s">
        <v>960</v>
      </c>
      <c r="C67" s="166">
        <v>0</v>
      </c>
      <c r="D67" s="166">
        <v>0</v>
      </c>
      <c r="E67" s="166">
        <v>41738.629999999997</v>
      </c>
      <c r="F67" s="166">
        <v>9.2899999999999991</v>
      </c>
      <c r="G67" s="166">
        <v>17818.96</v>
      </c>
      <c r="H67" s="166">
        <v>3.96</v>
      </c>
      <c r="I67" s="166">
        <v>59557.59</v>
      </c>
      <c r="J67" s="167">
        <v>13.25</v>
      </c>
    </row>
    <row r="68" spans="1:10">
      <c r="A68" s="1148" t="s">
        <v>657</v>
      </c>
      <c r="B68" s="393" t="s">
        <v>961</v>
      </c>
      <c r="C68" s="166">
        <v>0</v>
      </c>
      <c r="D68" s="166">
        <v>0</v>
      </c>
      <c r="E68" s="166">
        <v>58491.92</v>
      </c>
      <c r="F68" s="166">
        <v>13.01</v>
      </c>
      <c r="G68" s="166">
        <v>30437.68</v>
      </c>
      <c r="H68" s="166">
        <v>6.77</v>
      </c>
      <c r="I68" s="166">
        <v>88929.600000000006</v>
      </c>
      <c r="J68" s="167">
        <v>19.78</v>
      </c>
    </row>
    <row r="69" spans="1:10">
      <c r="A69" s="1148" t="s">
        <v>657</v>
      </c>
      <c r="B69" s="393" t="s">
        <v>548</v>
      </c>
      <c r="C69" s="166">
        <v>0</v>
      </c>
      <c r="D69" s="166">
        <v>0</v>
      </c>
      <c r="E69" s="166">
        <v>145724.93</v>
      </c>
      <c r="F69" s="166">
        <v>32.44</v>
      </c>
      <c r="G69" s="166">
        <v>83913.02</v>
      </c>
      <c r="H69" s="166">
        <v>18.68</v>
      </c>
      <c r="I69" s="166">
        <v>229637.95</v>
      </c>
      <c r="J69" s="167">
        <v>51.12</v>
      </c>
    </row>
    <row r="70" spans="1:10">
      <c r="A70" s="1148" t="s">
        <v>657</v>
      </c>
      <c r="B70" s="145" t="s">
        <v>549</v>
      </c>
      <c r="C70" s="166">
        <v>0</v>
      </c>
      <c r="D70" s="166">
        <v>0</v>
      </c>
      <c r="E70" s="166">
        <v>283890.39</v>
      </c>
      <c r="F70" s="166">
        <v>63.18</v>
      </c>
      <c r="G70" s="166">
        <v>148504.97</v>
      </c>
      <c r="H70" s="166">
        <v>33.03</v>
      </c>
      <c r="I70" s="166">
        <v>432395.36</v>
      </c>
      <c r="J70" s="167">
        <v>96.21</v>
      </c>
    </row>
    <row r="71" spans="1:10" ht="30" customHeight="1">
      <c r="A71" s="1148" t="s">
        <v>657</v>
      </c>
      <c r="B71" s="385" t="s">
        <v>550</v>
      </c>
      <c r="C71" s="166">
        <v>0</v>
      </c>
      <c r="D71" s="166">
        <v>0</v>
      </c>
      <c r="E71" s="166">
        <v>1752.32</v>
      </c>
      <c r="F71" s="166">
        <v>0.39</v>
      </c>
      <c r="G71" s="166">
        <v>998.59</v>
      </c>
      <c r="H71" s="166">
        <v>0.22</v>
      </c>
      <c r="I71" s="166">
        <v>2750.91</v>
      </c>
      <c r="J71" s="167">
        <v>0.61</v>
      </c>
    </row>
    <row r="72" spans="1:10">
      <c r="A72" s="1148" t="s">
        <v>657</v>
      </c>
      <c r="B72" s="145" t="s">
        <v>551</v>
      </c>
      <c r="C72" s="166">
        <v>0</v>
      </c>
      <c r="D72" s="166">
        <v>0</v>
      </c>
      <c r="E72" s="166">
        <v>3751.57</v>
      </c>
      <c r="F72" s="166">
        <v>0.83</v>
      </c>
      <c r="G72" s="166">
        <v>10553.2</v>
      </c>
      <c r="H72" s="166">
        <v>2.35</v>
      </c>
      <c r="I72" s="166">
        <v>14304.77</v>
      </c>
      <c r="J72" s="167">
        <v>3.18</v>
      </c>
    </row>
    <row r="73" spans="1:10">
      <c r="A73" s="1149" t="s">
        <v>657</v>
      </c>
      <c r="B73" s="510" t="s">
        <v>507</v>
      </c>
      <c r="C73" s="180">
        <v>0</v>
      </c>
      <c r="D73" s="180">
        <v>0</v>
      </c>
      <c r="E73" s="180">
        <v>289394.28000000003</v>
      </c>
      <c r="F73" s="180">
        <v>64.400000000000006</v>
      </c>
      <c r="G73" s="180">
        <v>160056.76</v>
      </c>
      <c r="H73" s="180">
        <v>35.6</v>
      </c>
      <c r="I73" s="180">
        <v>449451.04</v>
      </c>
      <c r="J73" s="205">
        <v>100</v>
      </c>
    </row>
    <row r="74" spans="1:10">
      <c r="A74" s="1147" t="s">
        <v>657</v>
      </c>
      <c r="B74" s="394" t="s">
        <v>956</v>
      </c>
      <c r="C74" s="181"/>
      <c r="D74" s="181"/>
      <c r="E74" s="181">
        <v>21583.67</v>
      </c>
      <c r="F74" s="181">
        <v>2.04</v>
      </c>
      <c r="G74" s="181">
        <v>5188.45</v>
      </c>
      <c r="H74" s="181">
        <v>0.49</v>
      </c>
      <c r="I74" s="181">
        <v>26772.12</v>
      </c>
      <c r="J74" s="204">
        <v>2.5299999999999998</v>
      </c>
    </row>
    <row r="75" spans="1:10">
      <c r="A75" s="1148" t="s">
        <v>657</v>
      </c>
      <c r="B75" s="392" t="s">
        <v>957</v>
      </c>
      <c r="C75" s="166"/>
      <c r="D75" s="166"/>
      <c r="E75" s="166">
        <v>267.45999999999998</v>
      </c>
      <c r="F75" s="166">
        <v>0.03</v>
      </c>
      <c r="G75" s="166">
        <v>2838.14</v>
      </c>
      <c r="H75" s="166">
        <v>0.27</v>
      </c>
      <c r="I75" s="166">
        <v>3105.6</v>
      </c>
      <c r="J75" s="167">
        <v>0.3</v>
      </c>
    </row>
    <row r="76" spans="1:10">
      <c r="A76" s="1148" t="s">
        <v>657</v>
      </c>
      <c r="B76" s="393" t="s">
        <v>958</v>
      </c>
      <c r="C76" s="166"/>
      <c r="D76" s="166"/>
      <c r="E76" s="166">
        <v>1334.31</v>
      </c>
      <c r="F76" s="166">
        <v>0.13</v>
      </c>
      <c r="G76" s="166">
        <v>17572.57</v>
      </c>
      <c r="H76" s="166">
        <v>1.66</v>
      </c>
      <c r="I76" s="166">
        <v>18906.88</v>
      </c>
      <c r="J76" s="167">
        <v>1.79</v>
      </c>
    </row>
    <row r="77" spans="1:10">
      <c r="A77" s="1148" t="s">
        <v>657</v>
      </c>
      <c r="B77" s="393" t="s">
        <v>959</v>
      </c>
      <c r="C77" s="166"/>
      <c r="D77" s="166"/>
      <c r="E77" s="166">
        <v>2860</v>
      </c>
      <c r="F77" s="166">
        <v>0.27</v>
      </c>
      <c r="G77" s="166">
        <v>30796.79</v>
      </c>
      <c r="H77" s="166">
        <v>2.9</v>
      </c>
      <c r="I77" s="166">
        <v>33656.79</v>
      </c>
      <c r="J77" s="167">
        <v>3.17</v>
      </c>
    </row>
    <row r="78" spans="1:10">
      <c r="A78" s="1148" t="s">
        <v>657</v>
      </c>
      <c r="B78" s="393" t="s">
        <v>960</v>
      </c>
      <c r="C78" s="166"/>
      <c r="D78" s="166"/>
      <c r="E78" s="166">
        <v>4287</v>
      </c>
      <c r="F78" s="166">
        <v>0.4</v>
      </c>
      <c r="G78" s="166">
        <v>46377.7</v>
      </c>
      <c r="H78" s="166">
        <v>4.37</v>
      </c>
      <c r="I78" s="166">
        <v>50664.7</v>
      </c>
      <c r="J78" s="167">
        <v>4.7699999999999996</v>
      </c>
    </row>
    <row r="79" spans="1:10">
      <c r="A79" s="1148" t="s">
        <v>657</v>
      </c>
      <c r="B79" s="393" t="s">
        <v>961</v>
      </c>
      <c r="C79" s="166"/>
      <c r="D79" s="166"/>
      <c r="E79" s="166">
        <v>6436.69</v>
      </c>
      <c r="F79" s="166">
        <v>0.61</v>
      </c>
      <c r="G79" s="166">
        <v>87298.8</v>
      </c>
      <c r="H79" s="166">
        <v>8.23</v>
      </c>
      <c r="I79" s="166">
        <v>93735.49</v>
      </c>
      <c r="J79" s="167">
        <v>8.84</v>
      </c>
    </row>
    <row r="80" spans="1:10">
      <c r="A80" s="1148" t="s">
        <v>657</v>
      </c>
      <c r="B80" s="393" t="s">
        <v>548</v>
      </c>
      <c r="C80" s="166"/>
      <c r="D80" s="166"/>
      <c r="E80" s="166">
        <v>56563.66</v>
      </c>
      <c r="F80" s="166">
        <v>5.33</v>
      </c>
      <c r="G80" s="166">
        <v>753389.12</v>
      </c>
      <c r="H80" s="166">
        <v>71.05</v>
      </c>
      <c r="I80" s="166">
        <v>809952.78</v>
      </c>
      <c r="J80" s="167">
        <v>76.38</v>
      </c>
    </row>
    <row r="81" spans="1:10">
      <c r="A81" s="1148" t="s">
        <v>657</v>
      </c>
      <c r="B81" s="145" t="s">
        <v>549</v>
      </c>
      <c r="C81" s="166"/>
      <c r="D81" s="166"/>
      <c r="E81" s="166">
        <v>93332.79</v>
      </c>
      <c r="F81" s="166">
        <v>8.81</v>
      </c>
      <c r="G81" s="166">
        <v>943461.57</v>
      </c>
      <c r="H81" s="166">
        <v>88.97</v>
      </c>
      <c r="I81" s="166">
        <v>1036794.36</v>
      </c>
      <c r="J81" s="167">
        <v>97.78</v>
      </c>
    </row>
    <row r="82" spans="1:10" ht="28.5" customHeight="1">
      <c r="A82" s="1148" t="s">
        <v>657</v>
      </c>
      <c r="B82" s="385" t="s">
        <v>550</v>
      </c>
      <c r="C82" s="166"/>
      <c r="D82" s="166"/>
      <c r="E82" s="166">
        <v>531.79</v>
      </c>
      <c r="F82" s="166">
        <v>0.05</v>
      </c>
      <c r="G82" s="166">
        <v>3835.86</v>
      </c>
      <c r="H82" s="166">
        <v>0.36</v>
      </c>
      <c r="I82" s="166">
        <v>4367.6499999999996</v>
      </c>
      <c r="J82" s="167">
        <v>0.41</v>
      </c>
    </row>
    <row r="83" spans="1:10">
      <c r="A83" s="1148" t="s">
        <v>657</v>
      </c>
      <c r="B83" s="145" t="s">
        <v>551</v>
      </c>
      <c r="C83" s="166"/>
      <c r="D83" s="166"/>
      <c r="E83" s="166">
        <v>939.79</v>
      </c>
      <c r="F83" s="166">
        <v>0.09</v>
      </c>
      <c r="G83" s="166">
        <v>18255.32</v>
      </c>
      <c r="H83" s="166">
        <v>1.72</v>
      </c>
      <c r="I83" s="166">
        <v>19195.11</v>
      </c>
      <c r="J83" s="167">
        <v>1.81</v>
      </c>
    </row>
    <row r="84" spans="1:10">
      <c r="A84" s="1149" t="s">
        <v>657</v>
      </c>
      <c r="B84" s="510" t="s">
        <v>507</v>
      </c>
      <c r="C84" s="180"/>
      <c r="D84" s="180"/>
      <c r="E84" s="180">
        <v>94804.37</v>
      </c>
      <c r="F84" s="180">
        <v>8.9499999999999993</v>
      </c>
      <c r="G84" s="180">
        <v>965552.75</v>
      </c>
      <c r="H84" s="180">
        <v>91.05</v>
      </c>
      <c r="I84" s="180">
        <v>1060357.1200000001</v>
      </c>
      <c r="J84" s="205">
        <v>100</v>
      </c>
    </row>
  </sheetData>
  <mergeCells count="17">
    <mergeCell ref="A74:A84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3" orientation="portrait" horizontalDpi="300" verticalDpi="300" r:id="rId2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J95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9.140625" style="551" customWidth="1"/>
    <col min="2" max="2" width="30.7109375" style="551" customWidth="1"/>
    <col min="3" max="10" width="14.42578125" style="551" customWidth="1"/>
    <col min="11" max="16384" width="11.42578125" style="551"/>
  </cols>
  <sheetData>
    <row r="1" spans="1:10" ht="18">
      <c r="A1" s="1150" t="s">
        <v>540</v>
      </c>
      <c r="B1" s="1150"/>
      <c r="C1" s="1150"/>
      <c r="D1" s="1150"/>
      <c r="E1" s="1150"/>
      <c r="F1" s="1150"/>
      <c r="G1" s="1150"/>
      <c r="H1" s="1150"/>
      <c r="I1" s="1150"/>
      <c r="J1" s="1150"/>
    </row>
    <row r="3" spans="1:10" s="561" customFormat="1" ht="15">
      <c r="A3" s="1151" t="s">
        <v>1169</v>
      </c>
      <c r="B3" s="1151"/>
      <c r="C3" s="1151"/>
      <c r="D3" s="1151"/>
      <c r="E3" s="1151"/>
      <c r="F3" s="1151"/>
      <c r="G3" s="1151"/>
      <c r="H3" s="1151"/>
      <c r="I3" s="1151"/>
      <c r="J3" s="1151"/>
    </row>
    <row r="4" spans="1:10" ht="13.5" thickBo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28.5" customHeight="1">
      <c r="A5" s="1152" t="s">
        <v>249</v>
      </c>
      <c r="B5" s="1168" t="s">
        <v>541</v>
      </c>
      <c r="C5" s="1170" t="s">
        <v>558</v>
      </c>
      <c r="D5" s="1170"/>
      <c r="E5" s="1170"/>
      <c r="F5" s="1170"/>
      <c r="G5" s="1170"/>
      <c r="H5" s="1170"/>
      <c r="I5" s="1168" t="s">
        <v>1001</v>
      </c>
      <c r="J5" s="1171"/>
    </row>
    <row r="6" spans="1:10" ht="21" customHeight="1">
      <c r="A6" s="1166"/>
      <c r="B6" s="1169"/>
      <c r="C6" s="1172" t="s">
        <v>559</v>
      </c>
      <c r="D6" s="1172"/>
      <c r="E6" s="1172" t="s">
        <v>560</v>
      </c>
      <c r="F6" s="1172"/>
      <c r="G6" s="1172" t="s">
        <v>561</v>
      </c>
      <c r="H6" s="1172"/>
      <c r="I6" s="1173" t="s">
        <v>562</v>
      </c>
      <c r="J6" s="1174"/>
    </row>
    <row r="7" spans="1:10" ht="30.75" customHeight="1">
      <c r="A7" s="1167"/>
      <c r="B7" s="552" t="s">
        <v>955</v>
      </c>
      <c r="C7" s="555" t="s">
        <v>1005</v>
      </c>
      <c r="D7" s="555" t="s">
        <v>940</v>
      </c>
      <c r="E7" s="555" t="s">
        <v>1005</v>
      </c>
      <c r="F7" s="555" t="s">
        <v>940</v>
      </c>
      <c r="G7" s="555" t="s">
        <v>1005</v>
      </c>
      <c r="H7" s="555" t="s">
        <v>940</v>
      </c>
      <c r="I7" s="555" t="s">
        <v>1005</v>
      </c>
      <c r="J7" s="558" t="s">
        <v>940</v>
      </c>
    </row>
    <row r="8" spans="1:10">
      <c r="A8" s="1147" t="s">
        <v>277</v>
      </c>
      <c r="B8" s="394" t="s">
        <v>956</v>
      </c>
      <c r="C8" s="181">
        <v>144197.37</v>
      </c>
      <c r="D8" s="181">
        <v>11.68</v>
      </c>
      <c r="E8" s="181">
        <v>51120.34</v>
      </c>
      <c r="F8" s="181">
        <v>4.1399999999999997</v>
      </c>
      <c r="G8" s="181">
        <v>0</v>
      </c>
      <c r="H8" s="181">
        <v>0</v>
      </c>
      <c r="I8" s="181">
        <v>195317.71</v>
      </c>
      <c r="J8" s="204">
        <v>15.82</v>
      </c>
    </row>
    <row r="9" spans="1:10">
      <c r="A9" s="1148" t="s">
        <v>983</v>
      </c>
      <c r="B9" s="392" t="s">
        <v>957</v>
      </c>
      <c r="C9" s="166">
        <v>117670.91</v>
      </c>
      <c r="D9" s="166">
        <v>9.5299999999999994</v>
      </c>
      <c r="E9" s="166">
        <v>68968.44</v>
      </c>
      <c r="F9" s="166">
        <v>5.58</v>
      </c>
      <c r="G9" s="166">
        <v>0</v>
      </c>
      <c r="H9" s="166">
        <v>0</v>
      </c>
      <c r="I9" s="166">
        <v>186639.35</v>
      </c>
      <c r="J9" s="167">
        <v>15.11</v>
      </c>
    </row>
    <row r="10" spans="1:10">
      <c r="A10" s="1148" t="s">
        <v>983</v>
      </c>
      <c r="B10" s="393" t="s">
        <v>958</v>
      </c>
      <c r="C10" s="166">
        <v>194270.38</v>
      </c>
      <c r="D10" s="166">
        <v>15.73</v>
      </c>
      <c r="E10" s="166">
        <v>115835.33</v>
      </c>
      <c r="F10" s="166">
        <v>9.3800000000000008</v>
      </c>
      <c r="G10" s="166">
        <v>0</v>
      </c>
      <c r="H10" s="166">
        <v>0</v>
      </c>
      <c r="I10" s="166">
        <v>310105.71000000002</v>
      </c>
      <c r="J10" s="167">
        <v>25.11</v>
      </c>
    </row>
    <row r="11" spans="1:10">
      <c r="A11" s="1148" t="s">
        <v>983</v>
      </c>
      <c r="B11" s="393" t="s">
        <v>959</v>
      </c>
      <c r="C11" s="166">
        <v>105224.61</v>
      </c>
      <c r="D11" s="166">
        <v>8.52</v>
      </c>
      <c r="E11" s="166">
        <v>86065.78</v>
      </c>
      <c r="F11" s="166">
        <v>6.97</v>
      </c>
      <c r="G11" s="166">
        <v>0</v>
      </c>
      <c r="H11" s="166">
        <v>0</v>
      </c>
      <c r="I11" s="166">
        <v>191290.39</v>
      </c>
      <c r="J11" s="167">
        <v>15.49</v>
      </c>
    </row>
    <row r="12" spans="1:10">
      <c r="A12" s="1148" t="s">
        <v>983</v>
      </c>
      <c r="B12" s="393" t="s">
        <v>960</v>
      </c>
      <c r="C12" s="166">
        <v>60176.43</v>
      </c>
      <c r="D12" s="166">
        <v>4.87</v>
      </c>
      <c r="E12" s="166">
        <v>66519.539999999994</v>
      </c>
      <c r="F12" s="166">
        <v>5.39</v>
      </c>
      <c r="G12" s="166">
        <v>0</v>
      </c>
      <c r="H12" s="166">
        <v>0</v>
      </c>
      <c r="I12" s="166">
        <v>126695.97</v>
      </c>
      <c r="J12" s="167">
        <v>10.26</v>
      </c>
    </row>
    <row r="13" spans="1:10">
      <c r="A13" s="1148" t="s">
        <v>983</v>
      </c>
      <c r="B13" s="393" t="s">
        <v>961</v>
      </c>
      <c r="C13" s="166">
        <v>27934.67</v>
      </c>
      <c r="D13" s="166">
        <v>2.2599999999999998</v>
      </c>
      <c r="E13" s="166">
        <v>51744.04</v>
      </c>
      <c r="F13" s="166">
        <v>4.1900000000000004</v>
      </c>
      <c r="G13" s="166">
        <v>0</v>
      </c>
      <c r="H13" s="166">
        <v>0</v>
      </c>
      <c r="I13" s="166">
        <v>79678.710000000006</v>
      </c>
      <c r="J13" s="167">
        <v>6.45</v>
      </c>
    </row>
    <row r="14" spans="1:10">
      <c r="A14" s="1148" t="s">
        <v>983</v>
      </c>
      <c r="B14" s="393" t="s">
        <v>548</v>
      </c>
      <c r="C14" s="166">
        <v>21416.41</v>
      </c>
      <c r="D14" s="166">
        <v>1.73</v>
      </c>
      <c r="E14" s="166">
        <v>100395.11</v>
      </c>
      <c r="F14" s="166">
        <v>8.1300000000000008</v>
      </c>
      <c r="G14" s="166">
        <v>0</v>
      </c>
      <c r="H14" s="166">
        <v>0</v>
      </c>
      <c r="I14" s="166">
        <v>121811.52</v>
      </c>
      <c r="J14" s="167">
        <v>9.86</v>
      </c>
    </row>
    <row r="15" spans="1:10">
      <c r="A15" s="1148" t="s">
        <v>983</v>
      </c>
      <c r="B15" s="145" t="s">
        <v>549</v>
      </c>
      <c r="C15" s="166">
        <v>670890.78</v>
      </c>
      <c r="D15" s="166">
        <v>54.32</v>
      </c>
      <c r="E15" s="166">
        <v>540648.57999999996</v>
      </c>
      <c r="F15" s="166">
        <v>43.78</v>
      </c>
      <c r="G15" s="166">
        <v>0</v>
      </c>
      <c r="H15" s="166">
        <v>0</v>
      </c>
      <c r="I15" s="166">
        <v>1211539.3600000001</v>
      </c>
      <c r="J15" s="167">
        <v>98.1</v>
      </c>
    </row>
    <row r="16" spans="1:10" ht="27" customHeight="1">
      <c r="A16" s="1148" t="s">
        <v>983</v>
      </c>
      <c r="B16" s="385" t="s">
        <v>550</v>
      </c>
      <c r="C16" s="166">
        <v>6395.25</v>
      </c>
      <c r="D16" s="166">
        <v>0.52</v>
      </c>
      <c r="E16" s="166">
        <v>3837.43</v>
      </c>
      <c r="F16" s="166">
        <v>0.31</v>
      </c>
      <c r="G16" s="166">
        <v>0</v>
      </c>
      <c r="H16" s="166">
        <v>0</v>
      </c>
      <c r="I16" s="166">
        <v>10232.68</v>
      </c>
      <c r="J16" s="167">
        <v>0.83</v>
      </c>
    </row>
    <row r="17" spans="1:10">
      <c r="A17" s="1148" t="s">
        <v>983</v>
      </c>
      <c r="B17" s="145" t="s">
        <v>551</v>
      </c>
      <c r="C17" s="166">
        <v>9352.14</v>
      </c>
      <c r="D17" s="166">
        <v>0.76</v>
      </c>
      <c r="E17" s="166">
        <v>3870.41</v>
      </c>
      <c r="F17" s="166">
        <v>0.31</v>
      </c>
      <c r="G17" s="166">
        <v>0</v>
      </c>
      <c r="H17" s="166">
        <v>0</v>
      </c>
      <c r="I17" s="166">
        <v>13222.55</v>
      </c>
      <c r="J17" s="167">
        <v>1.07</v>
      </c>
    </row>
    <row r="18" spans="1:10">
      <c r="A18" s="1149" t="s">
        <v>983</v>
      </c>
      <c r="B18" s="510" t="s">
        <v>507</v>
      </c>
      <c r="C18" s="180">
        <v>686638.17</v>
      </c>
      <c r="D18" s="180">
        <v>55.6</v>
      </c>
      <c r="E18" s="180">
        <v>548356.42000000004</v>
      </c>
      <c r="F18" s="180">
        <v>44.4</v>
      </c>
      <c r="G18" s="180">
        <v>0</v>
      </c>
      <c r="H18" s="180">
        <v>0</v>
      </c>
      <c r="I18" s="180">
        <v>1234994.5900000001</v>
      </c>
      <c r="J18" s="205">
        <v>100</v>
      </c>
    </row>
    <row r="19" spans="1:10">
      <c r="A19" s="1178" t="s">
        <v>1163</v>
      </c>
      <c r="B19" s="563" t="s">
        <v>956</v>
      </c>
      <c r="C19" s="564">
        <v>152931.82999999999</v>
      </c>
      <c r="D19" s="564">
        <v>22.091185567869566</v>
      </c>
      <c r="E19" s="564">
        <v>61061.25</v>
      </c>
      <c r="F19" s="564">
        <v>8.8203705190480992</v>
      </c>
      <c r="G19" s="564">
        <v>0.81</v>
      </c>
      <c r="H19" s="564" t="s">
        <v>547</v>
      </c>
      <c r="I19" s="564">
        <v>213993.88999999998</v>
      </c>
      <c r="J19" s="565">
        <v>30.911556086917663</v>
      </c>
    </row>
    <row r="20" spans="1:10">
      <c r="A20" s="1179"/>
      <c r="B20" s="566" t="s">
        <v>957</v>
      </c>
      <c r="C20" s="567">
        <v>33262.6</v>
      </c>
      <c r="D20" s="567">
        <v>4.8048223124631297</v>
      </c>
      <c r="E20" s="567">
        <v>57071.8</v>
      </c>
      <c r="F20" s="567">
        <v>8.2440896999162199</v>
      </c>
      <c r="G20" s="567">
        <v>4.38</v>
      </c>
      <c r="H20" s="567" t="s">
        <v>547</v>
      </c>
      <c r="I20" s="567">
        <v>90338.78</v>
      </c>
      <c r="J20" s="568">
        <v>13.048912012379351</v>
      </c>
    </row>
    <row r="21" spans="1:10">
      <c r="A21" s="1179"/>
      <c r="B21" s="569" t="s">
        <v>958</v>
      </c>
      <c r="C21" s="567">
        <v>26312</v>
      </c>
      <c r="D21" s="567">
        <v>3.8007998378217542</v>
      </c>
      <c r="E21" s="567">
        <v>103748.47</v>
      </c>
      <c r="F21" s="567">
        <v>14.986590451134658</v>
      </c>
      <c r="G21" s="567">
        <v>65.31</v>
      </c>
      <c r="H21" s="567">
        <v>9.4341075329940245E-3</v>
      </c>
      <c r="I21" s="567">
        <v>130125.78</v>
      </c>
      <c r="J21" s="568">
        <v>18.796824396489406</v>
      </c>
    </row>
    <row r="22" spans="1:10">
      <c r="A22" s="1179"/>
      <c r="B22" s="569" t="s">
        <v>959</v>
      </c>
      <c r="C22" s="567">
        <v>13896.01</v>
      </c>
      <c r="D22" s="567">
        <v>2.0072952475816916</v>
      </c>
      <c r="E22" s="567">
        <v>77350.210000000006</v>
      </c>
      <c r="F22" s="567">
        <v>11.173330253248658</v>
      </c>
      <c r="G22" s="567">
        <v>291.57</v>
      </c>
      <c r="H22" s="567">
        <v>4.2117634870541536E-2</v>
      </c>
      <c r="I22" s="567">
        <v>91537.790000000008</v>
      </c>
      <c r="J22" s="568">
        <v>13.22274313570089</v>
      </c>
    </row>
    <row r="23" spans="1:10">
      <c r="A23" s="1179"/>
      <c r="B23" s="569" t="s">
        <v>960</v>
      </c>
      <c r="C23" s="567">
        <v>9943.0300000000007</v>
      </c>
      <c r="D23" s="567">
        <v>1.4362825635245076</v>
      </c>
      <c r="E23" s="567">
        <v>58695.38</v>
      </c>
      <c r="F23" s="567">
        <v>8.4786177707846697</v>
      </c>
      <c r="G23" s="567">
        <v>763.93</v>
      </c>
      <c r="H23" s="567">
        <v>0.11035060125065266</v>
      </c>
      <c r="I23" s="567">
        <v>69402.34</v>
      </c>
      <c r="J23" s="568">
        <v>10.02525093555983</v>
      </c>
    </row>
    <row r="24" spans="1:10">
      <c r="A24" s="1179"/>
      <c r="B24" s="569" t="s">
        <v>961</v>
      </c>
      <c r="C24" s="567">
        <v>6147.69</v>
      </c>
      <c r="D24" s="567">
        <v>0.88804116581705761</v>
      </c>
      <c r="E24" s="567">
        <v>39139.74</v>
      </c>
      <c r="F24" s="567">
        <v>5.6537822075245368</v>
      </c>
      <c r="G24" s="567">
        <v>2014.24</v>
      </c>
      <c r="H24" s="567">
        <v>0.29095937463264254</v>
      </c>
      <c r="I24" s="567">
        <v>47301.67</v>
      </c>
      <c r="J24" s="568">
        <v>6.8327827479742362</v>
      </c>
    </row>
    <row r="25" spans="1:10">
      <c r="A25" s="1179"/>
      <c r="B25" s="569" t="s">
        <v>548</v>
      </c>
      <c r="C25" s="567">
        <v>1342.14</v>
      </c>
      <c r="D25" s="567">
        <v>0.19387372660132599</v>
      </c>
      <c r="E25" s="567">
        <v>26190.959999999999</v>
      </c>
      <c r="F25" s="567">
        <v>3.7833154652020391</v>
      </c>
      <c r="G25" s="567">
        <v>9092.02</v>
      </c>
      <c r="H25" s="567">
        <v>1.3133531522298627</v>
      </c>
      <c r="I25" s="567">
        <v>36625.119999999995</v>
      </c>
      <c r="J25" s="568">
        <v>5.290542344033228</v>
      </c>
    </row>
    <row r="26" spans="1:10">
      <c r="A26" s="1179"/>
      <c r="B26" s="570" t="s">
        <v>549</v>
      </c>
      <c r="C26" s="567">
        <v>243835.30000000002</v>
      </c>
      <c r="D26" s="567">
        <v>35.22230042167903</v>
      </c>
      <c r="E26" s="567">
        <v>423257.81000000006</v>
      </c>
      <c r="F26" s="567">
        <v>61.140096366858877</v>
      </c>
      <c r="G26" s="567">
        <v>12232.26</v>
      </c>
      <c r="H26" s="567">
        <v>1.7662148705166936</v>
      </c>
      <c r="I26" s="567">
        <v>679325.37</v>
      </c>
      <c r="J26" s="568">
        <v>98.128611659054599</v>
      </c>
    </row>
    <row r="27" spans="1:10" ht="25.5">
      <c r="A27" s="1179"/>
      <c r="B27" s="571" t="s">
        <v>550</v>
      </c>
      <c r="C27" s="567">
        <v>337.68</v>
      </c>
      <c r="D27" s="567">
        <v>4.8778279463197398E-2</v>
      </c>
      <c r="E27" s="567">
        <v>719.64</v>
      </c>
      <c r="F27" s="567">
        <v>0.10395285783254968</v>
      </c>
      <c r="G27" s="567">
        <v>13.89</v>
      </c>
      <c r="H27" s="567" t="s">
        <v>547</v>
      </c>
      <c r="I27" s="567">
        <v>1071.21</v>
      </c>
      <c r="J27" s="568">
        <v>0.15273113729574708</v>
      </c>
    </row>
    <row r="28" spans="1:10">
      <c r="A28" s="1179"/>
      <c r="B28" s="570" t="s">
        <v>551</v>
      </c>
      <c r="C28" s="567">
        <v>3299.14</v>
      </c>
      <c r="D28" s="567">
        <v>0.47656471484308538</v>
      </c>
      <c r="E28" s="567">
        <v>8483.2800000000007</v>
      </c>
      <c r="F28" s="567">
        <v>1.2254199319016621</v>
      </c>
      <c r="G28" s="567">
        <v>96.34</v>
      </c>
      <c r="H28" s="567">
        <v>1.3916428107925958E-2</v>
      </c>
      <c r="I28" s="567">
        <v>11878.76</v>
      </c>
      <c r="J28" s="568">
        <v>1.7159010748526735</v>
      </c>
    </row>
    <row r="29" spans="1:10">
      <c r="A29" s="1180"/>
      <c r="B29" s="573" t="s">
        <v>507</v>
      </c>
      <c r="C29" s="574">
        <v>247472.12000000002</v>
      </c>
      <c r="D29" s="574">
        <v>35.747643415985316</v>
      </c>
      <c r="E29" s="574">
        <v>432460.7300000001</v>
      </c>
      <c r="F29" s="574">
        <v>62.469469156593092</v>
      </c>
      <c r="G29" s="574">
        <v>12342.49</v>
      </c>
      <c r="H29" s="574">
        <v>1.7801312986246196</v>
      </c>
      <c r="I29" s="574">
        <v>692275.34</v>
      </c>
      <c r="J29" s="575">
        <v>99.997243871203011</v>
      </c>
    </row>
    <row r="30" spans="1:10">
      <c r="A30" s="1147" t="s">
        <v>983</v>
      </c>
      <c r="B30" s="394" t="s">
        <v>956</v>
      </c>
      <c r="C30" s="181">
        <v>175016.69</v>
      </c>
      <c r="D30" s="181">
        <v>12.47</v>
      </c>
      <c r="E30" s="181">
        <v>0</v>
      </c>
      <c r="F30" s="181">
        <v>0</v>
      </c>
      <c r="G30" s="181">
        <v>0</v>
      </c>
      <c r="H30" s="181">
        <v>0</v>
      </c>
      <c r="I30" s="181">
        <v>175016.69</v>
      </c>
      <c r="J30" s="204">
        <v>12.47</v>
      </c>
    </row>
    <row r="31" spans="1:10">
      <c r="A31" s="1148" t="s">
        <v>984</v>
      </c>
      <c r="B31" s="392" t="s">
        <v>957</v>
      </c>
      <c r="C31" s="166">
        <v>63062.82</v>
      </c>
      <c r="D31" s="166">
        <v>4.49</v>
      </c>
      <c r="E31" s="166">
        <v>0.12</v>
      </c>
      <c r="F31" s="166" t="s">
        <v>547</v>
      </c>
      <c r="G31" s="166">
        <v>0</v>
      </c>
      <c r="H31" s="166">
        <v>0</v>
      </c>
      <c r="I31" s="166">
        <v>63062.94</v>
      </c>
      <c r="J31" s="167">
        <v>4.49</v>
      </c>
    </row>
    <row r="32" spans="1:10">
      <c r="A32" s="1148" t="s">
        <v>984</v>
      </c>
      <c r="B32" s="393" t="s">
        <v>958</v>
      </c>
      <c r="C32" s="166">
        <v>225046.47</v>
      </c>
      <c r="D32" s="166">
        <v>16.03</v>
      </c>
      <c r="E32" s="166">
        <v>9.3699999999999992</v>
      </c>
      <c r="F32" s="166" t="s">
        <v>547</v>
      </c>
      <c r="G32" s="166">
        <v>0</v>
      </c>
      <c r="H32" s="166">
        <v>0</v>
      </c>
      <c r="I32" s="166">
        <v>225055.84</v>
      </c>
      <c r="J32" s="167">
        <v>16.03</v>
      </c>
    </row>
    <row r="33" spans="1:10">
      <c r="A33" s="1148" t="s">
        <v>984</v>
      </c>
      <c r="B33" s="393" t="s">
        <v>959</v>
      </c>
      <c r="C33" s="166">
        <v>168725.5</v>
      </c>
      <c r="D33" s="166">
        <v>12.02</v>
      </c>
      <c r="E33" s="166">
        <v>29.42</v>
      </c>
      <c r="F33" s="166" t="s">
        <v>547</v>
      </c>
      <c r="G33" s="166">
        <v>0</v>
      </c>
      <c r="H33" s="166">
        <v>0</v>
      </c>
      <c r="I33" s="166">
        <v>168754.92</v>
      </c>
      <c r="J33" s="167">
        <v>12.02</v>
      </c>
    </row>
    <row r="34" spans="1:10">
      <c r="A34" s="1148" t="s">
        <v>984</v>
      </c>
      <c r="B34" s="393" t="s">
        <v>960</v>
      </c>
      <c r="C34" s="166">
        <v>174835.43</v>
      </c>
      <c r="D34" s="166">
        <v>12.46</v>
      </c>
      <c r="E34" s="166">
        <v>154.47</v>
      </c>
      <c r="F34" s="166">
        <v>0.01</v>
      </c>
      <c r="G34" s="166">
        <v>0</v>
      </c>
      <c r="H34" s="166">
        <v>0</v>
      </c>
      <c r="I34" s="166">
        <v>174989.9</v>
      </c>
      <c r="J34" s="167">
        <v>12.47</v>
      </c>
    </row>
    <row r="35" spans="1:10">
      <c r="A35" s="1148" t="s">
        <v>984</v>
      </c>
      <c r="B35" s="393" t="s">
        <v>961</v>
      </c>
      <c r="C35" s="166">
        <v>196439.51</v>
      </c>
      <c r="D35" s="166">
        <v>14</v>
      </c>
      <c r="E35" s="166">
        <v>494.32</v>
      </c>
      <c r="F35" s="166">
        <v>0.04</v>
      </c>
      <c r="G35" s="166">
        <v>0</v>
      </c>
      <c r="H35" s="166">
        <v>0</v>
      </c>
      <c r="I35" s="166">
        <v>196933.83</v>
      </c>
      <c r="J35" s="167">
        <v>14.04</v>
      </c>
    </row>
    <row r="36" spans="1:10">
      <c r="A36" s="1148" t="s">
        <v>984</v>
      </c>
      <c r="B36" s="393" t="s">
        <v>548</v>
      </c>
      <c r="C36" s="166">
        <v>310255.46000000002</v>
      </c>
      <c r="D36" s="166">
        <v>22.1</v>
      </c>
      <c r="E36" s="166">
        <v>2467.71</v>
      </c>
      <c r="F36" s="166">
        <v>0.18</v>
      </c>
      <c r="G36" s="166">
        <v>0</v>
      </c>
      <c r="H36" s="166">
        <v>0</v>
      </c>
      <c r="I36" s="166">
        <v>312723.17</v>
      </c>
      <c r="J36" s="167">
        <v>22.28</v>
      </c>
    </row>
    <row r="37" spans="1:10">
      <c r="A37" s="1148" t="s">
        <v>984</v>
      </c>
      <c r="B37" s="145" t="s">
        <v>549</v>
      </c>
      <c r="C37" s="166">
        <v>1313381.8799999999</v>
      </c>
      <c r="D37" s="166">
        <v>93.57</v>
      </c>
      <c r="E37" s="166">
        <v>3155.41</v>
      </c>
      <c r="F37" s="166">
        <v>0.23</v>
      </c>
      <c r="G37" s="166">
        <v>0</v>
      </c>
      <c r="H37" s="166">
        <v>0</v>
      </c>
      <c r="I37" s="166">
        <v>1316537.29</v>
      </c>
      <c r="J37" s="167">
        <v>93.8</v>
      </c>
    </row>
    <row r="38" spans="1:10" ht="27.75" customHeight="1">
      <c r="A38" s="1148" t="s">
        <v>984</v>
      </c>
      <c r="B38" s="385" t="s">
        <v>550</v>
      </c>
      <c r="C38" s="166">
        <v>32742.13</v>
      </c>
      <c r="D38" s="166">
        <v>2.33</v>
      </c>
      <c r="E38" s="166">
        <v>0</v>
      </c>
      <c r="F38" s="166">
        <v>0</v>
      </c>
      <c r="G38" s="166">
        <v>0</v>
      </c>
      <c r="H38" s="166">
        <v>0</v>
      </c>
      <c r="I38" s="166">
        <v>32742.13</v>
      </c>
      <c r="J38" s="167">
        <v>2.33</v>
      </c>
    </row>
    <row r="39" spans="1:10">
      <c r="A39" s="1148" t="s">
        <v>984</v>
      </c>
      <c r="B39" s="145" t="s">
        <v>551</v>
      </c>
      <c r="C39" s="166">
        <v>54299.74</v>
      </c>
      <c r="D39" s="166">
        <v>3.87</v>
      </c>
      <c r="E39" s="166">
        <v>29.54</v>
      </c>
      <c r="F39" s="166" t="s">
        <v>547</v>
      </c>
      <c r="G39" s="166">
        <v>0</v>
      </c>
      <c r="H39" s="166">
        <v>0</v>
      </c>
      <c r="I39" s="166">
        <v>54329.279999999999</v>
      </c>
      <c r="J39" s="167">
        <v>3.87</v>
      </c>
    </row>
    <row r="40" spans="1:10">
      <c r="A40" s="1149" t="s">
        <v>984</v>
      </c>
      <c r="B40" s="510" t="s">
        <v>507</v>
      </c>
      <c r="C40" s="180">
        <v>1400423.75</v>
      </c>
      <c r="D40" s="180">
        <v>99.77</v>
      </c>
      <c r="E40" s="180">
        <v>3184.95</v>
      </c>
      <c r="F40" s="180">
        <v>0.23</v>
      </c>
      <c r="G40" s="180">
        <v>0</v>
      </c>
      <c r="H40" s="180">
        <v>0</v>
      </c>
      <c r="I40" s="180">
        <v>1403608.7</v>
      </c>
      <c r="J40" s="205">
        <v>100</v>
      </c>
    </row>
    <row r="41" spans="1:10">
      <c r="A41" s="1147" t="s">
        <v>984</v>
      </c>
      <c r="B41" s="394" t="s">
        <v>956</v>
      </c>
      <c r="C41" s="181">
        <v>26236.81</v>
      </c>
      <c r="D41" s="181">
        <v>4.16</v>
      </c>
      <c r="E41" s="181">
        <v>343.36</v>
      </c>
      <c r="F41" s="181">
        <v>0.05</v>
      </c>
      <c r="G41" s="181">
        <v>0</v>
      </c>
      <c r="H41" s="181">
        <v>0</v>
      </c>
      <c r="I41" s="181">
        <v>26580.17</v>
      </c>
      <c r="J41" s="204">
        <v>4.21</v>
      </c>
    </row>
    <row r="42" spans="1:10">
      <c r="A42" s="1148" t="s">
        <v>985</v>
      </c>
      <c r="B42" s="392" t="s">
        <v>957</v>
      </c>
      <c r="C42" s="166">
        <v>2828.78</v>
      </c>
      <c r="D42" s="166">
        <v>0.45</v>
      </c>
      <c r="E42" s="166">
        <v>377.17</v>
      </c>
      <c r="F42" s="166">
        <v>0.06</v>
      </c>
      <c r="G42" s="166">
        <v>0</v>
      </c>
      <c r="H42" s="166">
        <v>0</v>
      </c>
      <c r="I42" s="166">
        <v>3205.95</v>
      </c>
      <c r="J42" s="167">
        <v>0.51</v>
      </c>
    </row>
    <row r="43" spans="1:10">
      <c r="A43" s="1148" t="s">
        <v>985</v>
      </c>
      <c r="B43" s="393" t="s">
        <v>958</v>
      </c>
      <c r="C43" s="166">
        <v>17017.62</v>
      </c>
      <c r="D43" s="166">
        <v>2.7</v>
      </c>
      <c r="E43" s="166">
        <v>7715.49</v>
      </c>
      <c r="F43" s="166">
        <v>1.22</v>
      </c>
      <c r="G43" s="166">
        <v>0</v>
      </c>
      <c r="H43" s="166">
        <v>0</v>
      </c>
      <c r="I43" s="166">
        <v>24733.11</v>
      </c>
      <c r="J43" s="167">
        <v>3.92</v>
      </c>
    </row>
    <row r="44" spans="1:10">
      <c r="A44" s="1148" t="s">
        <v>985</v>
      </c>
      <c r="B44" s="393" t="s">
        <v>959</v>
      </c>
      <c r="C44" s="166">
        <v>35905.61</v>
      </c>
      <c r="D44" s="166">
        <v>5.7</v>
      </c>
      <c r="E44" s="166">
        <v>21384.97</v>
      </c>
      <c r="F44" s="166">
        <v>3.39</v>
      </c>
      <c r="G44" s="166">
        <v>0</v>
      </c>
      <c r="H44" s="166">
        <v>0</v>
      </c>
      <c r="I44" s="166">
        <v>57290.58</v>
      </c>
      <c r="J44" s="167">
        <v>9.09</v>
      </c>
    </row>
    <row r="45" spans="1:10">
      <c r="A45" s="1148" t="s">
        <v>985</v>
      </c>
      <c r="B45" s="393" t="s">
        <v>960</v>
      </c>
      <c r="C45" s="166">
        <v>41926.35</v>
      </c>
      <c r="D45" s="166">
        <v>6.65</v>
      </c>
      <c r="E45" s="166">
        <v>24493.74</v>
      </c>
      <c r="F45" s="166">
        <v>3.89</v>
      </c>
      <c r="G45" s="166">
        <v>0</v>
      </c>
      <c r="H45" s="166">
        <v>0</v>
      </c>
      <c r="I45" s="166">
        <v>66420.09</v>
      </c>
      <c r="J45" s="167">
        <v>10.54</v>
      </c>
    </row>
    <row r="46" spans="1:10">
      <c r="A46" s="1148" t="s">
        <v>985</v>
      </c>
      <c r="B46" s="393" t="s">
        <v>961</v>
      </c>
      <c r="C46" s="166">
        <v>55406.77</v>
      </c>
      <c r="D46" s="166">
        <v>8.7899999999999991</v>
      </c>
      <c r="E46" s="166">
        <v>35971.67</v>
      </c>
      <c r="F46" s="166">
        <v>5.71</v>
      </c>
      <c r="G46" s="166">
        <v>0</v>
      </c>
      <c r="H46" s="166">
        <v>0</v>
      </c>
      <c r="I46" s="166">
        <v>91378.44</v>
      </c>
      <c r="J46" s="167">
        <v>14.5</v>
      </c>
    </row>
    <row r="47" spans="1:10">
      <c r="A47" s="1148" t="s">
        <v>985</v>
      </c>
      <c r="B47" s="393" t="s">
        <v>548</v>
      </c>
      <c r="C47" s="166">
        <v>194864.45</v>
      </c>
      <c r="D47" s="166">
        <v>30.92</v>
      </c>
      <c r="E47" s="166">
        <v>134376.26</v>
      </c>
      <c r="F47" s="166">
        <v>21.32</v>
      </c>
      <c r="G47" s="166">
        <v>0</v>
      </c>
      <c r="H47" s="166">
        <v>0</v>
      </c>
      <c r="I47" s="166">
        <v>329240.71000000002</v>
      </c>
      <c r="J47" s="167">
        <v>52.24</v>
      </c>
    </row>
    <row r="48" spans="1:10">
      <c r="A48" s="1148" t="s">
        <v>985</v>
      </c>
      <c r="B48" s="145" t="s">
        <v>549</v>
      </c>
      <c r="C48" s="166">
        <v>374186.39</v>
      </c>
      <c r="D48" s="166">
        <v>59.37</v>
      </c>
      <c r="E48" s="166">
        <v>224662.66</v>
      </c>
      <c r="F48" s="166">
        <v>35.64</v>
      </c>
      <c r="G48" s="166">
        <v>0</v>
      </c>
      <c r="H48" s="166">
        <v>0</v>
      </c>
      <c r="I48" s="166">
        <v>598849.05000000005</v>
      </c>
      <c r="J48" s="167">
        <v>95.01</v>
      </c>
    </row>
    <row r="49" spans="1:10" ht="26.25" customHeight="1">
      <c r="A49" s="1148" t="s">
        <v>985</v>
      </c>
      <c r="B49" s="385" t="s">
        <v>550</v>
      </c>
      <c r="C49" s="166">
        <v>8582.33</v>
      </c>
      <c r="D49" s="166">
        <v>1.36</v>
      </c>
      <c r="E49" s="166">
        <v>836.43</v>
      </c>
      <c r="F49" s="166">
        <v>0.13</v>
      </c>
      <c r="G49" s="166">
        <v>0</v>
      </c>
      <c r="H49" s="166">
        <v>0</v>
      </c>
      <c r="I49" s="166">
        <v>9418.76</v>
      </c>
      <c r="J49" s="167">
        <v>1.49</v>
      </c>
    </row>
    <row r="50" spans="1:10">
      <c r="A50" s="1148" t="s">
        <v>985</v>
      </c>
      <c r="B50" s="145" t="s">
        <v>551</v>
      </c>
      <c r="C50" s="166">
        <v>8545.73</v>
      </c>
      <c r="D50" s="166">
        <v>1.36</v>
      </c>
      <c r="E50" s="166">
        <v>13472.79</v>
      </c>
      <c r="F50" s="166">
        <v>2.14</v>
      </c>
      <c r="G50" s="166">
        <v>0</v>
      </c>
      <c r="H50" s="166">
        <v>0</v>
      </c>
      <c r="I50" s="166">
        <v>22018.52</v>
      </c>
      <c r="J50" s="167">
        <v>3.5</v>
      </c>
    </row>
    <row r="51" spans="1:10">
      <c r="A51" s="1149" t="s">
        <v>985</v>
      </c>
      <c r="B51" s="510" t="s">
        <v>507</v>
      </c>
      <c r="C51" s="180">
        <v>391314.45</v>
      </c>
      <c r="D51" s="180">
        <v>62.09</v>
      </c>
      <c r="E51" s="180">
        <v>238971.88</v>
      </c>
      <c r="F51" s="180">
        <v>37.909999999999997</v>
      </c>
      <c r="G51" s="180">
        <v>0</v>
      </c>
      <c r="H51" s="180">
        <v>0</v>
      </c>
      <c r="I51" s="180">
        <v>630286.32999999996</v>
      </c>
      <c r="J51" s="205">
        <v>100</v>
      </c>
    </row>
    <row r="52" spans="1:10">
      <c r="A52" s="1147" t="s">
        <v>985</v>
      </c>
      <c r="B52" s="394" t="s">
        <v>956</v>
      </c>
      <c r="C52" s="181">
        <v>421.24</v>
      </c>
      <c r="D52" s="181">
        <v>0.21</v>
      </c>
      <c r="E52" s="181">
        <v>0</v>
      </c>
      <c r="F52" s="181">
        <v>0</v>
      </c>
      <c r="G52" s="181">
        <v>0</v>
      </c>
      <c r="H52" s="181">
        <v>0</v>
      </c>
      <c r="I52" s="181">
        <v>421.24</v>
      </c>
      <c r="J52" s="204">
        <v>0.21</v>
      </c>
    </row>
    <row r="53" spans="1:10">
      <c r="A53" s="1148" t="s">
        <v>986</v>
      </c>
      <c r="B53" s="392" t="s">
        <v>957</v>
      </c>
      <c r="C53" s="166">
        <v>565.03</v>
      </c>
      <c r="D53" s="166">
        <v>0.28000000000000003</v>
      </c>
      <c r="E53" s="166">
        <v>0</v>
      </c>
      <c r="F53" s="166">
        <v>0</v>
      </c>
      <c r="G53" s="166">
        <v>0</v>
      </c>
      <c r="H53" s="166">
        <v>0</v>
      </c>
      <c r="I53" s="166">
        <v>565.03</v>
      </c>
      <c r="J53" s="167">
        <v>0.28000000000000003</v>
      </c>
    </row>
    <row r="54" spans="1:10">
      <c r="A54" s="1148" t="s">
        <v>986</v>
      </c>
      <c r="B54" s="393" t="s">
        <v>958</v>
      </c>
      <c r="C54" s="166">
        <v>3818.43</v>
      </c>
      <c r="D54" s="166">
        <v>1.88</v>
      </c>
      <c r="E54" s="166">
        <v>0</v>
      </c>
      <c r="F54" s="166">
        <v>0</v>
      </c>
      <c r="G54" s="166">
        <v>0</v>
      </c>
      <c r="H54" s="166">
        <v>0</v>
      </c>
      <c r="I54" s="166">
        <v>3818.43</v>
      </c>
      <c r="J54" s="167">
        <v>1.88</v>
      </c>
    </row>
    <row r="55" spans="1:10">
      <c r="A55" s="1148" t="s">
        <v>986</v>
      </c>
      <c r="B55" s="393" t="s">
        <v>959</v>
      </c>
      <c r="C55" s="166">
        <v>11482.31</v>
      </c>
      <c r="D55" s="166">
        <v>5.64</v>
      </c>
      <c r="E55" s="166">
        <v>0.13</v>
      </c>
      <c r="F55" s="166" t="s">
        <v>547</v>
      </c>
      <c r="G55" s="166">
        <v>0</v>
      </c>
      <c r="H55" s="166">
        <v>0</v>
      </c>
      <c r="I55" s="166">
        <v>11482.44</v>
      </c>
      <c r="J55" s="167">
        <v>5.64</v>
      </c>
    </row>
    <row r="56" spans="1:10">
      <c r="A56" s="1148" t="s">
        <v>986</v>
      </c>
      <c r="B56" s="393" t="s">
        <v>960</v>
      </c>
      <c r="C56" s="166">
        <v>24054.99</v>
      </c>
      <c r="D56" s="166">
        <v>11.82</v>
      </c>
      <c r="E56" s="166">
        <v>4</v>
      </c>
      <c r="F56" s="166" t="s">
        <v>547</v>
      </c>
      <c r="G56" s="166">
        <v>0</v>
      </c>
      <c r="H56" s="166">
        <v>0</v>
      </c>
      <c r="I56" s="166">
        <v>24058.99</v>
      </c>
      <c r="J56" s="167">
        <v>11.82</v>
      </c>
    </row>
    <row r="57" spans="1:10">
      <c r="A57" s="1148" t="s">
        <v>986</v>
      </c>
      <c r="B57" s="393" t="s">
        <v>961</v>
      </c>
      <c r="C57" s="166">
        <v>44248.959999999999</v>
      </c>
      <c r="D57" s="166">
        <v>21.75</v>
      </c>
      <c r="E57" s="166">
        <v>54.7</v>
      </c>
      <c r="F57" s="166">
        <v>0.03</v>
      </c>
      <c r="G57" s="166">
        <v>0</v>
      </c>
      <c r="H57" s="166">
        <v>0</v>
      </c>
      <c r="I57" s="166">
        <v>44303.66</v>
      </c>
      <c r="J57" s="167">
        <v>21.78</v>
      </c>
    </row>
    <row r="58" spans="1:10">
      <c r="A58" s="1148" t="s">
        <v>986</v>
      </c>
      <c r="B58" s="393" t="s">
        <v>548</v>
      </c>
      <c r="C58" s="166">
        <v>103082.49</v>
      </c>
      <c r="D58" s="166">
        <v>50.67</v>
      </c>
      <c r="E58" s="166">
        <v>346.28</v>
      </c>
      <c r="F58" s="166">
        <v>0.17</v>
      </c>
      <c r="G58" s="166">
        <v>0</v>
      </c>
      <c r="H58" s="166">
        <v>0</v>
      </c>
      <c r="I58" s="166">
        <v>103428.77</v>
      </c>
      <c r="J58" s="167">
        <v>50.84</v>
      </c>
    </row>
    <row r="59" spans="1:10">
      <c r="A59" s="1148" t="s">
        <v>986</v>
      </c>
      <c r="B59" s="145" t="s">
        <v>549</v>
      </c>
      <c r="C59" s="166">
        <v>187673.45</v>
      </c>
      <c r="D59" s="166">
        <v>92.25</v>
      </c>
      <c r="E59" s="166">
        <v>405.11</v>
      </c>
      <c r="F59" s="166">
        <v>0.2</v>
      </c>
      <c r="G59" s="166">
        <v>0</v>
      </c>
      <c r="H59" s="166">
        <v>0</v>
      </c>
      <c r="I59" s="166">
        <v>188078.56</v>
      </c>
      <c r="J59" s="167">
        <v>92.45</v>
      </c>
    </row>
    <row r="60" spans="1:10" ht="24" customHeight="1">
      <c r="A60" s="1148" t="s">
        <v>986</v>
      </c>
      <c r="B60" s="385" t="s">
        <v>550</v>
      </c>
      <c r="C60" s="166">
        <v>82.33</v>
      </c>
      <c r="D60" s="166">
        <v>0.04</v>
      </c>
      <c r="E60" s="166">
        <v>0</v>
      </c>
      <c r="F60" s="166">
        <v>0</v>
      </c>
      <c r="G60" s="166">
        <v>0</v>
      </c>
      <c r="H60" s="166">
        <v>0</v>
      </c>
      <c r="I60" s="166">
        <v>82.33</v>
      </c>
      <c r="J60" s="167">
        <v>0.04</v>
      </c>
    </row>
    <row r="61" spans="1:10">
      <c r="A61" s="1148" t="s">
        <v>986</v>
      </c>
      <c r="B61" s="145" t="s">
        <v>551</v>
      </c>
      <c r="C61" s="166">
        <v>15275.54</v>
      </c>
      <c r="D61" s="166">
        <v>7.51</v>
      </c>
      <c r="E61" s="166">
        <v>0</v>
      </c>
      <c r="F61" s="166">
        <v>0</v>
      </c>
      <c r="G61" s="166">
        <v>0</v>
      </c>
      <c r="H61" s="166">
        <v>0</v>
      </c>
      <c r="I61" s="166">
        <v>15275.54</v>
      </c>
      <c r="J61" s="167">
        <v>7.51</v>
      </c>
    </row>
    <row r="62" spans="1:10">
      <c r="A62" s="1149" t="s">
        <v>986</v>
      </c>
      <c r="B62" s="510" t="s">
        <v>507</v>
      </c>
      <c r="C62" s="180">
        <v>203031.32</v>
      </c>
      <c r="D62" s="180">
        <v>99.8</v>
      </c>
      <c r="E62" s="180">
        <v>405.11</v>
      </c>
      <c r="F62" s="180">
        <v>0.2</v>
      </c>
      <c r="G62" s="180">
        <v>0</v>
      </c>
      <c r="H62" s="180">
        <v>0</v>
      </c>
      <c r="I62" s="180">
        <v>203436.43</v>
      </c>
      <c r="J62" s="205">
        <v>100</v>
      </c>
    </row>
    <row r="63" spans="1:10">
      <c r="A63" s="1147" t="s">
        <v>986</v>
      </c>
      <c r="B63" s="394" t="s">
        <v>956</v>
      </c>
      <c r="C63" s="181">
        <v>43027.360000000001</v>
      </c>
      <c r="D63" s="181">
        <v>3.98</v>
      </c>
      <c r="E63" s="181">
        <v>341.4</v>
      </c>
      <c r="F63" s="181">
        <v>0.03</v>
      </c>
      <c r="G63" s="181">
        <v>0</v>
      </c>
      <c r="H63" s="181">
        <v>0</v>
      </c>
      <c r="I63" s="181">
        <v>43368.76</v>
      </c>
      <c r="J63" s="204">
        <v>4.01</v>
      </c>
    </row>
    <row r="64" spans="1:10">
      <c r="A64" s="1148" t="s">
        <v>987</v>
      </c>
      <c r="B64" s="392" t="s">
        <v>957</v>
      </c>
      <c r="C64" s="166">
        <v>23808.38</v>
      </c>
      <c r="D64" s="166">
        <v>2.2000000000000002</v>
      </c>
      <c r="E64" s="166">
        <v>121.05</v>
      </c>
      <c r="F64" s="166">
        <v>0.01</v>
      </c>
      <c r="G64" s="166">
        <v>0</v>
      </c>
      <c r="H64" s="166">
        <v>0</v>
      </c>
      <c r="I64" s="166">
        <v>23929.43</v>
      </c>
      <c r="J64" s="167">
        <v>2.21</v>
      </c>
    </row>
    <row r="65" spans="1:10">
      <c r="A65" s="1148" t="s">
        <v>987</v>
      </c>
      <c r="B65" s="393" t="s">
        <v>958</v>
      </c>
      <c r="C65" s="166">
        <v>97896.66</v>
      </c>
      <c r="D65" s="166">
        <v>9.06</v>
      </c>
      <c r="E65" s="166">
        <v>704.86</v>
      </c>
      <c r="F65" s="166">
        <v>7.0000000000000007E-2</v>
      </c>
      <c r="G65" s="166">
        <v>0</v>
      </c>
      <c r="H65" s="166">
        <v>0</v>
      </c>
      <c r="I65" s="166">
        <v>98601.52</v>
      </c>
      <c r="J65" s="167">
        <v>9.1300000000000008</v>
      </c>
    </row>
    <row r="66" spans="1:10">
      <c r="A66" s="1148" t="s">
        <v>987</v>
      </c>
      <c r="B66" s="393" t="s">
        <v>959</v>
      </c>
      <c r="C66" s="166">
        <v>107753.81</v>
      </c>
      <c r="D66" s="166">
        <v>9.9700000000000006</v>
      </c>
      <c r="E66" s="166">
        <v>2011.41</v>
      </c>
      <c r="F66" s="166">
        <v>0.19</v>
      </c>
      <c r="G66" s="166">
        <v>0</v>
      </c>
      <c r="H66" s="166">
        <v>0</v>
      </c>
      <c r="I66" s="166">
        <v>109765.22</v>
      </c>
      <c r="J66" s="167">
        <v>10.16</v>
      </c>
    </row>
    <row r="67" spans="1:10">
      <c r="A67" s="1148" t="s">
        <v>987</v>
      </c>
      <c r="B67" s="393" t="s">
        <v>960</v>
      </c>
      <c r="C67" s="166">
        <v>147100.68</v>
      </c>
      <c r="D67" s="166">
        <v>13.61</v>
      </c>
      <c r="E67" s="166">
        <v>3990.77</v>
      </c>
      <c r="F67" s="166">
        <v>0.37</v>
      </c>
      <c r="G67" s="166">
        <v>0</v>
      </c>
      <c r="H67" s="166">
        <v>0</v>
      </c>
      <c r="I67" s="166">
        <v>151091.45000000001</v>
      </c>
      <c r="J67" s="167">
        <v>13.98</v>
      </c>
    </row>
    <row r="68" spans="1:10">
      <c r="A68" s="1148" t="s">
        <v>987</v>
      </c>
      <c r="B68" s="393" t="s">
        <v>961</v>
      </c>
      <c r="C68" s="166">
        <v>183072.09</v>
      </c>
      <c r="D68" s="166">
        <v>16.95</v>
      </c>
      <c r="E68" s="166">
        <v>5384.5</v>
      </c>
      <c r="F68" s="166">
        <v>0.5</v>
      </c>
      <c r="G68" s="166">
        <v>0</v>
      </c>
      <c r="H68" s="166">
        <v>0</v>
      </c>
      <c r="I68" s="166">
        <v>188456.59</v>
      </c>
      <c r="J68" s="167">
        <v>17.45</v>
      </c>
    </row>
    <row r="69" spans="1:10">
      <c r="A69" s="1148" t="s">
        <v>987</v>
      </c>
      <c r="B69" s="393" t="s">
        <v>548</v>
      </c>
      <c r="C69" s="166">
        <v>381714.56</v>
      </c>
      <c r="D69" s="166">
        <v>35.33</v>
      </c>
      <c r="E69" s="166">
        <v>12205.78</v>
      </c>
      <c r="F69" s="166">
        <v>1.1200000000000001</v>
      </c>
      <c r="G69" s="166">
        <v>0</v>
      </c>
      <c r="H69" s="166">
        <v>0</v>
      </c>
      <c r="I69" s="166">
        <v>393920.34</v>
      </c>
      <c r="J69" s="167">
        <v>36.450000000000003</v>
      </c>
    </row>
    <row r="70" spans="1:10">
      <c r="A70" s="1148" t="s">
        <v>987</v>
      </c>
      <c r="B70" s="145" t="s">
        <v>549</v>
      </c>
      <c r="C70" s="166">
        <v>984373.54</v>
      </c>
      <c r="D70" s="166">
        <v>91.1</v>
      </c>
      <c r="E70" s="166">
        <v>24759.77</v>
      </c>
      <c r="F70" s="166">
        <v>2.29</v>
      </c>
      <c r="G70" s="166">
        <v>0</v>
      </c>
      <c r="H70" s="166">
        <v>0</v>
      </c>
      <c r="I70" s="166">
        <v>1009133.31</v>
      </c>
      <c r="J70" s="167">
        <v>93.39</v>
      </c>
    </row>
    <row r="71" spans="1:10" ht="23.25" customHeight="1">
      <c r="A71" s="1148" t="s">
        <v>987</v>
      </c>
      <c r="B71" s="385" t="s">
        <v>550</v>
      </c>
      <c r="C71" s="166">
        <v>12393.57</v>
      </c>
      <c r="D71" s="166">
        <v>1.1499999999999999</v>
      </c>
      <c r="E71" s="166">
        <v>252.85</v>
      </c>
      <c r="F71" s="166">
        <v>0.02</v>
      </c>
      <c r="G71" s="166">
        <v>0</v>
      </c>
      <c r="H71" s="166">
        <v>0</v>
      </c>
      <c r="I71" s="166">
        <v>12646.42</v>
      </c>
      <c r="J71" s="167">
        <v>1.17</v>
      </c>
    </row>
    <row r="72" spans="1:10">
      <c r="A72" s="1148" t="s">
        <v>987</v>
      </c>
      <c r="B72" s="145" t="s">
        <v>551</v>
      </c>
      <c r="C72" s="166">
        <v>57214.3</v>
      </c>
      <c r="D72" s="166">
        <v>5.29</v>
      </c>
      <c r="E72" s="166">
        <v>1614.71</v>
      </c>
      <c r="F72" s="166">
        <v>0.15</v>
      </c>
      <c r="G72" s="166">
        <v>0</v>
      </c>
      <c r="H72" s="166">
        <v>0</v>
      </c>
      <c r="I72" s="166">
        <v>58829.01</v>
      </c>
      <c r="J72" s="167">
        <v>5.44</v>
      </c>
    </row>
    <row r="73" spans="1:10">
      <c r="A73" s="1149" t="s">
        <v>987</v>
      </c>
      <c r="B73" s="510" t="s">
        <v>507</v>
      </c>
      <c r="C73" s="180">
        <v>1053981.4099999999</v>
      </c>
      <c r="D73" s="180">
        <v>97.54</v>
      </c>
      <c r="E73" s="180">
        <v>26627.33</v>
      </c>
      <c r="F73" s="180">
        <v>2.46</v>
      </c>
      <c r="G73" s="180">
        <v>0</v>
      </c>
      <c r="H73" s="180">
        <v>0</v>
      </c>
      <c r="I73" s="180">
        <v>1080608.74</v>
      </c>
      <c r="J73" s="205">
        <v>100</v>
      </c>
    </row>
    <row r="74" spans="1:10" ht="12.75" customHeight="1">
      <c r="A74" s="1147" t="s">
        <v>987</v>
      </c>
      <c r="B74" s="394" t="s">
        <v>956</v>
      </c>
      <c r="C74" s="181">
        <v>453161.22</v>
      </c>
      <c r="D74" s="181">
        <v>55.87</v>
      </c>
      <c r="E74" s="181">
        <v>4968.7299999999996</v>
      </c>
      <c r="F74" s="181">
        <v>0.61</v>
      </c>
      <c r="G74" s="181">
        <v>0</v>
      </c>
      <c r="H74" s="181">
        <v>0</v>
      </c>
      <c r="I74" s="181">
        <v>458129.95</v>
      </c>
      <c r="J74" s="204">
        <v>56.48</v>
      </c>
    </row>
    <row r="75" spans="1:10" ht="12.75" customHeight="1">
      <c r="A75" s="1148" t="s">
        <v>153</v>
      </c>
      <c r="B75" s="392" t="s">
        <v>957</v>
      </c>
      <c r="C75" s="166">
        <v>129849.91</v>
      </c>
      <c r="D75" s="166">
        <v>16.010000000000002</v>
      </c>
      <c r="E75" s="166">
        <v>1778.79</v>
      </c>
      <c r="F75" s="166">
        <v>0.22</v>
      </c>
      <c r="G75" s="166">
        <v>0</v>
      </c>
      <c r="H75" s="166">
        <v>0</v>
      </c>
      <c r="I75" s="166">
        <v>131628.70000000001</v>
      </c>
      <c r="J75" s="167">
        <v>16.23</v>
      </c>
    </row>
    <row r="76" spans="1:10" ht="12.75" customHeight="1">
      <c r="A76" s="1148" t="s">
        <v>153</v>
      </c>
      <c r="B76" s="393" t="s">
        <v>958</v>
      </c>
      <c r="C76" s="166">
        <v>104616.63</v>
      </c>
      <c r="D76" s="166">
        <v>12.9</v>
      </c>
      <c r="E76" s="166">
        <v>797.72</v>
      </c>
      <c r="F76" s="166">
        <v>0.1</v>
      </c>
      <c r="G76" s="166">
        <v>0</v>
      </c>
      <c r="H76" s="166">
        <v>0</v>
      </c>
      <c r="I76" s="166">
        <v>105414.35</v>
      </c>
      <c r="J76" s="167">
        <v>13</v>
      </c>
    </row>
    <row r="77" spans="1:10" ht="12.75" customHeight="1">
      <c r="A77" s="1148" t="s">
        <v>153</v>
      </c>
      <c r="B77" s="393" t="s">
        <v>959</v>
      </c>
      <c r="C77" s="166">
        <v>52861.55</v>
      </c>
      <c r="D77" s="166">
        <v>6.52</v>
      </c>
      <c r="E77" s="166">
        <v>123.15</v>
      </c>
      <c r="F77" s="166">
        <v>0.02</v>
      </c>
      <c r="G77" s="166">
        <v>0</v>
      </c>
      <c r="H77" s="166">
        <v>0</v>
      </c>
      <c r="I77" s="166">
        <v>52984.7</v>
      </c>
      <c r="J77" s="167">
        <v>6.54</v>
      </c>
    </row>
    <row r="78" spans="1:10" ht="12.75" customHeight="1">
      <c r="A78" s="1148" t="s">
        <v>153</v>
      </c>
      <c r="B78" s="393" t="s">
        <v>960</v>
      </c>
      <c r="C78" s="166">
        <v>33157.35</v>
      </c>
      <c r="D78" s="166">
        <v>4.09</v>
      </c>
      <c r="E78" s="166">
        <v>32.32</v>
      </c>
      <c r="F78" s="166" t="s">
        <v>547</v>
      </c>
      <c r="G78" s="166">
        <v>0</v>
      </c>
      <c r="H78" s="166">
        <v>0</v>
      </c>
      <c r="I78" s="166">
        <v>33189.67</v>
      </c>
      <c r="J78" s="167">
        <v>4.09</v>
      </c>
    </row>
    <row r="79" spans="1:10" ht="12.75" customHeight="1">
      <c r="A79" s="1148" t="s">
        <v>153</v>
      </c>
      <c r="B79" s="393" t="s">
        <v>961</v>
      </c>
      <c r="C79" s="166">
        <v>10412.049999999999</v>
      </c>
      <c r="D79" s="166">
        <v>1.28</v>
      </c>
      <c r="E79" s="166">
        <v>4.75</v>
      </c>
      <c r="F79" s="166" t="s">
        <v>547</v>
      </c>
      <c r="G79" s="166">
        <v>0</v>
      </c>
      <c r="H79" s="166">
        <v>0</v>
      </c>
      <c r="I79" s="166">
        <v>10416.799999999999</v>
      </c>
      <c r="J79" s="167">
        <v>1.28</v>
      </c>
    </row>
    <row r="80" spans="1:10" ht="12.75" customHeight="1">
      <c r="A80" s="1148" t="s">
        <v>153</v>
      </c>
      <c r="B80" s="393" t="s">
        <v>548</v>
      </c>
      <c r="C80" s="166">
        <v>855.79</v>
      </c>
      <c r="D80" s="166">
        <v>0.11</v>
      </c>
      <c r="E80" s="166">
        <v>0</v>
      </c>
      <c r="F80" s="166">
        <v>0</v>
      </c>
      <c r="G80" s="166">
        <v>0</v>
      </c>
      <c r="H80" s="166">
        <v>0</v>
      </c>
      <c r="I80" s="166">
        <v>855.79</v>
      </c>
      <c r="J80" s="167">
        <v>0.11</v>
      </c>
    </row>
    <row r="81" spans="1:10" ht="12.75" customHeight="1">
      <c r="A81" s="1148" t="s">
        <v>153</v>
      </c>
      <c r="B81" s="145" t="s">
        <v>549</v>
      </c>
      <c r="C81" s="166">
        <v>784914.5</v>
      </c>
      <c r="D81" s="166">
        <v>96.78</v>
      </c>
      <c r="E81" s="166">
        <v>7705.46</v>
      </c>
      <c r="F81" s="166">
        <v>0.95</v>
      </c>
      <c r="G81" s="166">
        <v>0</v>
      </c>
      <c r="H81" s="166">
        <v>0</v>
      </c>
      <c r="I81" s="166">
        <v>792619.96</v>
      </c>
      <c r="J81" s="167">
        <v>97.73</v>
      </c>
    </row>
    <row r="82" spans="1:10" ht="24.75" customHeight="1">
      <c r="A82" s="1148" t="s">
        <v>153</v>
      </c>
      <c r="B82" s="385" t="s">
        <v>550</v>
      </c>
      <c r="C82" s="166">
        <v>1475.16</v>
      </c>
      <c r="D82" s="166">
        <v>0.18</v>
      </c>
      <c r="E82" s="166">
        <v>13.38</v>
      </c>
      <c r="F82" s="166" t="s">
        <v>547</v>
      </c>
      <c r="G82" s="166">
        <v>0</v>
      </c>
      <c r="H82" s="166">
        <v>0</v>
      </c>
      <c r="I82" s="166">
        <v>1488.54</v>
      </c>
      <c r="J82" s="167">
        <v>0.18</v>
      </c>
    </row>
    <row r="83" spans="1:10" ht="12.75" customHeight="1">
      <c r="A83" s="1148" t="s">
        <v>153</v>
      </c>
      <c r="B83" s="145" t="s">
        <v>551</v>
      </c>
      <c r="C83" s="166">
        <v>16457.439999999999</v>
      </c>
      <c r="D83" s="166">
        <v>2.0299999999999998</v>
      </c>
      <c r="E83" s="166">
        <v>483.03</v>
      </c>
      <c r="F83" s="166">
        <v>0.06</v>
      </c>
      <c r="G83" s="166">
        <v>0</v>
      </c>
      <c r="H83" s="166">
        <v>0</v>
      </c>
      <c r="I83" s="166">
        <v>16940.47</v>
      </c>
      <c r="J83" s="167">
        <v>2.09</v>
      </c>
    </row>
    <row r="84" spans="1:10" ht="12.75" customHeight="1">
      <c r="A84" s="1148" t="s">
        <v>153</v>
      </c>
      <c r="B84" s="145" t="s">
        <v>507</v>
      </c>
      <c r="C84" s="166">
        <v>802847.1</v>
      </c>
      <c r="D84" s="166">
        <v>98.99</v>
      </c>
      <c r="E84" s="166">
        <v>8201.8700000000008</v>
      </c>
      <c r="F84" s="166">
        <v>1.01</v>
      </c>
      <c r="G84" s="166">
        <v>0</v>
      </c>
      <c r="H84" s="166">
        <v>0</v>
      </c>
      <c r="I84" s="166">
        <v>811048.97</v>
      </c>
      <c r="J84" s="167">
        <v>100</v>
      </c>
    </row>
    <row r="85" spans="1:10">
      <c r="A85" s="1147" t="s">
        <v>153</v>
      </c>
      <c r="B85" s="394" t="s">
        <v>956</v>
      </c>
      <c r="C85" s="181">
        <v>286359.37</v>
      </c>
      <c r="D85" s="181">
        <v>27.11</v>
      </c>
      <c r="E85" s="181">
        <v>4643</v>
      </c>
      <c r="F85" s="181">
        <v>0.44</v>
      </c>
      <c r="G85" s="181">
        <v>22221.21</v>
      </c>
      <c r="H85" s="181">
        <v>2.1</v>
      </c>
      <c r="I85" s="181">
        <v>313223.58</v>
      </c>
      <c r="J85" s="204">
        <v>29.65</v>
      </c>
    </row>
    <row r="86" spans="1:10">
      <c r="A86" s="1148" t="s">
        <v>153</v>
      </c>
      <c r="B86" s="392" t="s">
        <v>957</v>
      </c>
      <c r="C86" s="166">
        <v>167728.51999999999</v>
      </c>
      <c r="D86" s="166">
        <v>15.88</v>
      </c>
      <c r="E86" s="166">
        <v>2789.74</v>
      </c>
      <c r="F86" s="166">
        <v>0.26</v>
      </c>
      <c r="G86" s="166">
        <v>29.67</v>
      </c>
      <c r="H86" s="166">
        <v>0</v>
      </c>
      <c r="I86" s="166">
        <v>170547.93</v>
      </c>
      <c r="J86" s="167">
        <v>16.14</v>
      </c>
    </row>
    <row r="87" spans="1:10">
      <c r="A87" s="1148" t="s">
        <v>153</v>
      </c>
      <c r="B87" s="393" t="s">
        <v>958</v>
      </c>
      <c r="C87" s="166">
        <v>181230.94</v>
      </c>
      <c r="D87" s="166">
        <v>17.16</v>
      </c>
      <c r="E87" s="166">
        <v>13345.48</v>
      </c>
      <c r="F87" s="166">
        <v>1.26</v>
      </c>
      <c r="G87" s="166">
        <v>160.69</v>
      </c>
      <c r="H87" s="166">
        <v>0.02</v>
      </c>
      <c r="I87" s="166">
        <v>194737.11</v>
      </c>
      <c r="J87" s="167">
        <v>18.440000000000001</v>
      </c>
    </row>
    <row r="88" spans="1:10">
      <c r="A88" s="1148" t="s">
        <v>153</v>
      </c>
      <c r="B88" s="393" t="s">
        <v>959</v>
      </c>
      <c r="C88" s="166">
        <v>95486.77</v>
      </c>
      <c r="D88" s="166">
        <v>9.0399999999999991</v>
      </c>
      <c r="E88" s="166">
        <v>17239.22</v>
      </c>
      <c r="F88" s="166">
        <v>1.63</v>
      </c>
      <c r="G88" s="166">
        <v>372.22</v>
      </c>
      <c r="H88" s="166">
        <v>0.04</v>
      </c>
      <c r="I88" s="166">
        <v>113098.21</v>
      </c>
      <c r="J88" s="167">
        <v>10.71</v>
      </c>
    </row>
    <row r="89" spans="1:10">
      <c r="A89" s="1148" t="s">
        <v>153</v>
      </c>
      <c r="B89" s="393" t="s">
        <v>960</v>
      </c>
      <c r="C89" s="166">
        <v>55727.99</v>
      </c>
      <c r="D89" s="166">
        <v>5.28</v>
      </c>
      <c r="E89" s="166">
        <v>22520.37</v>
      </c>
      <c r="F89" s="166">
        <v>2.13</v>
      </c>
      <c r="G89" s="166">
        <v>1012.06</v>
      </c>
      <c r="H89" s="166">
        <v>0.1</v>
      </c>
      <c r="I89" s="166">
        <v>79260.42</v>
      </c>
      <c r="J89" s="167">
        <v>7.51</v>
      </c>
    </row>
    <row r="90" spans="1:10">
      <c r="A90" s="1148" t="s">
        <v>153</v>
      </c>
      <c r="B90" s="393" t="s">
        <v>961</v>
      </c>
      <c r="C90" s="166">
        <v>27334.61</v>
      </c>
      <c r="D90" s="166">
        <v>2.59</v>
      </c>
      <c r="E90" s="166">
        <v>24739.53</v>
      </c>
      <c r="F90" s="166">
        <v>2.34</v>
      </c>
      <c r="G90" s="166">
        <v>2600.5100000000002</v>
      </c>
      <c r="H90" s="166">
        <v>0.25</v>
      </c>
      <c r="I90" s="166">
        <v>54674.65</v>
      </c>
      <c r="J90" s="167">
        <v>5.18</v>
      </c>
    </row>
    <row r="91" spans="1:10">
      <c r="A91" s="1148" t="s">
        <v>153</v>
      </c>
      <c r="B91" s="393" t="s">
        <v>548</v>
      </c>
      <c r="C91" s="166">
        <v>24315.35</v>
      </c>
      <c r="D91" s="166">
        <v>2.2999999999999998</v>
      </c>
      <c r="E91" s="166">
        <v>45555.78</v>
      </c>
      <c r="F91" s="166">
        <v>4.32</v>
      </c>
      <c r="G91" s="166">
        <v>30703.43</v>
      </c>
      <c r="H91" s="166">
        <v>2.9</v>
      </c>
      <c r="I91" s="166">
        <v>100574.56</v>
      </c>
      <c r="J91" s="167">
        <v>9.52</v>
      </c>
    </row>
    <row r="92" spans="1:10">
      <c r="A92" s="1148" t="s">
        <v>153</v>
      </c>
      <c r="B92" s="145" t="s">
        <v>549</v>
      </c>
      <c r="C92" s="166">
        <v>838183.55</v>
      </c>
      <c r="D92" s="166">
        <v>79.36</v>
      </c>
      <c r="E92" s="166">
        <v>130833.12</v>
      </c>
      <c r="F92" s="166">
        <v>12.38</v>
      </c>
      <c r="G92" s="166">
        <v>57099.79</v>
      </c>
      <c r="H92" s="166">
        <v>5.41</v>
      </c>
      <c r="I92" s="166">
        <v>1026116.46</v>
      </c>
      <c r="J92" s="167">
        <v>97.15</v>
      </c>
    </row>
    <row r="93" spans="1:10" ht="25.5">
      <c r="A93" s="1148" t="s">
        <v>153</v>
      </c>
      <c r="B93" s="385" t="s">
        <v>550</v>
      </c>
      <c r="C93" s="166">
        <v>14277.1</v>
      </c>
      <c r="D93" s="166">
        <v>1.35</v>
      </c>
      <c r="E93" s="166">
        <v>1668.14</v>
      </c>
      <c r="F93" s="166">
        <v>0.16</v>
      </c>
      <c r="G93" s="166">
        <v>587.55999999999995</v>
      </c>
      <c r="H93" s="166">
        <v>0.06</v>
      </c>
      <c r="I93" s="166">
        <v>16532.8</v>
      </c>
      <c r="J93" s="167">
        <v>1.57</v>
      </c>
    </row>
    <row r="94" spans="1:10">
      <c r="A94" s="1148" t="s">
        <v>153</v>
      </c>
      <c r="B94" s="145" t="s">
        <v>551</v>
      </c>
      <c r="C94" s="166">
        <v>10989.41</v>
      </c>
      <c r="D94" s="166">
        <v>1.04</v>
      </c>
      <c r="E94" s="166">
        <v>2299.17</v>
      </c>
      <c r="F94" s="166">
        <v>0.22</v>
      </c>
      <c r="G94" s="166">
        <v>188.55</v>
      </c>
      <c r="H94" s="166">
        <v>0.02</v>
      </c>
      <c r="I94" s="166">
        <v>13477.13</v>
      </c>
      <c r="J94" s="167">
        <v>1.28</v>
      </c>
    </row>
    <row r="95" spans="1:10" ht="13.5" thickBot="1">
      <c r="A95" s="1164" t="s">
        <v>153</v>
      </c>
      <c r="B95" s="146" t="s">
        <v>507</v>
      </c>
      <c r="C95" s="174">
        <v>863450.06</v>
      </c>
      <c r="D95" s="174">
        <v>81.75</v>
      </c>
      <c r="E95" s="174">
        <v>134800.43</v>
      </c>
      <c r="F95" s="174">
        <v>12.76</v>
      </c>
      <c r="G95" s="174">
        <v>57875.9</v>
      </c>
      <c r="H95" s="174">
        <v>5.49</v>
      </c>
      <c r="I95" s="174">
        <v>1056126.3899999999</v>
      </c>
      <c r="J95" s="179">
        <v>100</v>
      </c>
    </row>
  </sheetData>
  <mergeCells count="18">
    <mergeCell ref="A74:A84"/>
    <mergeCell ref="A85:A95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6" orientation="portrait" horizontalDpi="300" verticalDpi="300" r:id="rId2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G97"/>
  <sheetViews>
    <sheetView view="pageBreakPreview" zoomScale="80" zoomScaleNormal="75" workbookViewId="0">
      <selection activeCell="E26" sqref="E26"/>
    </sheetView>
  </sheetViews>
  <sheetFormatPr baseColWidth="10" defaultRowHeight="12.75"/>
  <cols>
    <col min="1" max="1" width="27.28515625" style="551" customWidth="1"/>
    <col min="2" max="2" width="30.7109375" style="551" customWidth="1"/>
    <col min="3" max="5" width="24.28515625" style="551" customWidth="1"/>
    <col min="6" max="16384" width="11.42578125" style="551"/>
  </cols>
  <sheetData>
    <row r="1" spans="1:7" ht="18">
      <c r="A1" s="1150" t="s">
        <v>312</v>
      </c>
      <c r="B1" s="1150"/>
      <c r="C1" s="1150"/>
      <c r="D1" s="1150"/>
      <c r="E1" s="1150"/>
      <c r="F1" s="161"/>
      <c r="G1" s="161"/>
    </row>
    <row r="3" spans="1:7" s="561" customFormat="1" ht="15">
      <c r="A3" s="1181" t="s">
        <v>706</v>
      </c>
      <c r="B3" s="1181"/>
      <c r="C3" s="1181"/>
      <c r="D3" s="1181"/>
      <c r="E3" s="1181"/>
      <c r="F3" s="560"/>
      <c r="G3" s="560"/>
    </row>
    <row r="4" spans="1:7" s="561" customFormat="1" ht="15">
      <c r="A4" s="1181" t="s">
        <v>1170</v>
      </c>
      <c r="B4" s="1181"/>
      <c r="C4" s="1181"/>
      <c r="D4" s="1181"/>
      <c r="E4" s="1181"/>
      <c r="F4" s="560"/>
      <c r="G4" s="560"/>
    </row>
    <row r="5" spans="1:7" ht="13.5" thickBot="1">
      <c r="A5" s="89"/>
      <c r="B5" s="89"/>
      <c r="C5" s="89"/>
      <c r="D5" s="89"/>
      <c r="E5" s="89"/>
    </row>
    <row r="6" spans="1:7" ht="24.75" customHeight="1">
      <c r="A6" s="1152" t="s">
        <v>249</v>
      </c>
      <c r="B6" s="553" t="s">
        <v>541</v>
      </c>
      <c r="C6" s="553" t="s">
        <v>1001</v>
      </c>
      <c r="D6" s="1154" t="s">
        <v>582</v>
      </c>
      <c r="E6" s="1077"/>
    </row>
    <row r="7" spans="1:7" ht="24" customHeight="1" thickBot="1">
      <c r="A7" s="1153"/>
      <c r="B7" s="556" t="s">
        <v>955</v>
      </c>
      <c r="C7" s="556" t="s">
        <v>583</v>
      </c>
      <c r="D7" s="206" t="s">
        <v>1005</v>
      </c>
      <c r="E7" s="559" t="s">
        <v>609</v>
      </c>
    </row>
    <row r="8" spans="1:7">
      <c r="A8" s="1182" t="s">
        <v>139</v>
      </c>
      <c r="B8" s="391" t="s">
        <v>956</v>
      </c>
      <c r="C8" s="164">
        <v>419896.25</v>
      </c>
      <c r="D8" s="164">
        <v>398</v>
      </c>
      <c r="E8" s="165">
        <v>0.09</v>
      </c>
      <c r="F8" s="207"/>
      <c r="G8" s="208"/>
    </row>
    <row r="9" spans="1:7">
      <c r="A9" s="1148"/>
      <c r="B9" s="392" t="s">
        <v>957</v>
      </c>
      <c r="C9" s="166">
        <v>96981.3</v>
      </c>
      <c r="D9" s="166">
        <v>93.25</v>
      </c>
      <c r="E9" s="167">
        <v>0.1</v>
      </c>
      <c r="F9" s="207"/>
      <c r="G9" s="208"/>
    </row>
    <row r="10" spans="1:7">
      <c r="A10" s="1148"/>
      <c r="B10" s="393" t="s">
        <v>958</v>
      </c>
      <c r="C10" s="166">
        <v>124472.48</v>
      </c>
      <c r="D10" s="166">
        <v>70.44</v>
      </c>
      <c r="E10" s="167">
        <v>0.06</v>
      </c>
      <c r="F10" s="207"/>
      <c r="G10" s="208"/>
    </row>
    <row r="11" spans="1:7">
      <c r="A11" s="1148"/>
      <c r="B11" s="393" t="s">
        <v>959</v>
      </c>
      <c r="C11" s="166">
        <v>66410.63</v>
      </c>
      <c r="D11" s="166">
        <v>17.63</v>
      </c>
      <c r="E11" s="167">
        <v>0.03</v>
      </c>
      <c r="F11" s="207"/>
      <c r="G11" s="208"/>
    </row>
    <row r="12" spans="1:7">
      <c r="A12" s="1148"/>
      <c r="B12" s="393" t="s">
        <v>960</v>
      </c>
      <c r="C12" s="166">
        <v>36788.32</v>
      </c>
      <c r="D12" s="166">
        <v>9.6300000000000008</v>
      </c>
      <c r="E12" s="167">
        <v>0.03</v>
      </c>
      <c r="F12" s="207"/>
      <c r="G12" s="208"/>
    </row>
    <row r="13" spans="1:7">
      <c r="A13" s="1148"/>
      <c r="B13" s="393" t="s">
        <v>961</v>
      </c>
      <c r="C13" s="166">
        <v>16213.96</v>
      </c>
      <c r="D13" s="166">
        <v>7.06</v>
      </c>
      <c r="E13" s="167">
        <v>0.04</v>
      </c>
      <c r="F13" s="207"/>
      <c r="G13" s="208"/>
    </row>
    <row r="14" spans="1:7">
      <c r="A14" s="1148"/>
      <c r="B14" s="393" t="s">
        <v>548</v>
      </c>
      <c r="C14" s="166">
        <v>6437.18</v>
      </c>
      <c r="D14" s="166">
        <v>12.19</v>
      </c>
      <c r="E14" s="167">
        <v>0.19</v>
      </c>
      <c r="F14" s="207"/>
      <c r="G14" s="208"/>
    </row>
    <row r="15" spans="1:7">
      <c r="A15" s="1149"/>
      <c r="B15" s="510" t="s">
        <v>549</v>
      </c>
      <c r="C15" s="180">
        <v>767200.12</v>
      </c>
      <c r="D15" s="180">
        <v>608.20000000000005</v>
      </c>
      <c r="E15" s="205">
        <v>7.6499999999999999E-2</v>
      </c>
      <c r="F15" s="207"/>
      <c r="G15" s="208"/>
    </row>
    <row r="16" spans="1:7">
      <c r="A16" s="1147" t="s">
        <v>962</v>
      </c>
      <c r="B16" s="394" t="s">
        <v>956</v>
      </c>
      <c r="C16" s="181">
        <v>266807.53999999998</v>
      </c>
      <c r="D16" s="181">
        <v>1410.94</v>
      </c>
      <c r="E16" s="204">
        <v>0.53</v>
      </c>
      <c r="F16" s="207"/>
      <c r="G16" s="208"/>
    </row>
    <row r="17" spans="1:7">
      <c r="A17" s="1148" t="s">
        <v>962</v>
      </c>
      <c r="B17" s="392" t="s">
        <v>957</v>
      </c>
      <c r="C17" s="166">
        <v>89630.71</v>
      </c>
      <c r="D17" s="166">
        <v>1338.13</v>
      </c>
      <c r="E17" s="167">
        <v>1.49</v>
      </c>
      <c r="F17" s="207"/>
      <c r="G17" s="208"/>
    </row>
    <row r="18" spans="1:7">
      <c r="A18" s="1148" t="s">
        <v>962</v>
      </c>
      <c r="B18" s="393" t="s">
        <v>958</v>
      </c>
      <c r="C18" s="166">
        <v>87962.42</v>
      </c>
      <c r="D18" s="166">
        <v>454.5</v>
      </c>
      <c r="E18" s="167">
        <v>0.52</v>
      </c>
      <c r="F18" s="207"/>
      <c r="G18" s="208"/>
    </row>
    <row r="19" spans="1:7">
      <c r="A19" s="1148" t="s">
        <v>962</v>
      </c>
      <c r="B19" s="393" t="s">
        <v>959</v>
      </c>
      <c r="C19" s="166">
        <v>37489.440000000002</v>
      </c>
      <c r="D19" s="166">
        <v>167.69</v>
      </c>
      <c r="E19" s="167">
        <v>0.45</v>
      </c>
      <c r="F19" s="207"/>
      <c r="G19" s="208"/>
    </row>
    <row r="20" spans="1:7">
      <c r="A20" s="1148" t="s">
        <v>962</v>
      </c>
      <c r="B20" s="393" t="s">
        <v>960</v>
      </c>
      <c r="C20" s="166">
        <v>20892.740000000002</v>
      </c>
      <c r="D20" s="166">
        <v>4028.62</v>
      </c>
      <c r="E20" s="167">
        <v>19.28</v>
      </c>
      <c r="F20" s="207"/>
      <c r="G20" s="208"/>
    </row>
    <row r="21" spans="1:7">
      <c r="A21" s="1148" t="s">
        <v>962</v>
      </c>
      <c r="B21" s="393" t="s">
        <v>961</v>
      </c>
      <c r="C21" s="166">
        <v>11492.86</v>
      </c>
      <c r="D21" s="166">
        <v>30.56</v>
      </c>
      <c r="E21" s="167">
        <v>0.27</v>
      </c>
      <c r="F21" s="207"/>
      <c r="G21" s="208"/>
    </row>
    <row r="22" spans="1:7">
      <c r="A22" s="1148" t="s">
        <v>962</v>
      </c>
      <c r="B22" s="393" t="s">
        <v>548</v>
      </c>
      <c r="C22" s="166">
        <v>5471.99</v>
      </c>
      <c r="D22" s="166">
        <v>4.6900000000000004</v>
      </c>
      <c r="E22" s="167">
        <v>0.09</v>
      </c>
      <c r="F22" s="207"/>
      <c r="G22" s="208"/>
    </row>
    <row r="23" spans="1:7">
      <c r="A23" s="1149" t="s">
        <v>962</v>
      </c>
      <c r="B23" s="510" t="s">
        <v>549</v>
      </c>
      <c r="C23" s="180">
        <v>519747.7</v>
      </c>
      <c r="D23" s="180">
        <v>7435.13</v>
      </c>
      <c r="E23" s="205">
        <v>1.43</v>
      </c>
      <c r="F23" s="207"/>
      <c r="G23" s="208"/>
    </row>
    <row r="24" spans="1:7">
      <c r="A24" s="1147" t="s">
        <v>604</v>
      </c>
      <c r="B24" s="394" t="s">
        <v>956</v>
      </c>
      <c r="C24" s="181">
        <v>404577.5</v>
      </c>
      <c r="D24" s="181">
        <v>21582.87</v>
      </c>
      <c r="E24" s="204">
        <v>5.33</v>
      </c>
      <c r="F24" s="207"/>
      <c r="G24" s="208"/>
    </row>
    <row r="25" spans="1:7">
      <c r="A25" s="1148" t="s">
        <v>604</v>
      </c>
      <c r="B25" s="392" t="s">
        <v>957</v>
      </c>
      <c r="C25" s="166">
        <v>208671.89</v>
      </c>
      <c r="D25" s="166">
        <v>11226.88</v>
      </c>
      <c r="E25" s="167">
        <v>5.38</v>
      </c>
      <c r="F25" s="207"/>
      <c r="G25" s="208"/>
    </row>
    <row r="26" spans="1:7">
      <c r="A26" s="1148" t="s">
        <v>604</v>
      </c>
      <c r="B26" s="393" t="s">
        <v>958</v>
      </c>
      <c r="C26" s="166">
        <v>163845.44</v>
      </c>
      <c r="D26" s="166">
        <v>4713.5</v>
      </c>
      <c r="E26" s="167">
        <v>2.88</v>
      </c>
      <c r="F26" s="207"/>
      <c r="G26" s="208"/>
    </row>
    <row r="27" spans="1:7">
      <c r="A27" s="1148" t="s">
        <v>604</v>
      </c>
      <c r="B27" s="393" t="s">
        <v>959</v>
      </c>
      <c r="C27" s="166">
        <v>45584.09</v>
      </c>
      <c r="D27" s="166">
        <v>693.56</v>
      </c>
      <c r="E27" s="167">
        <v>1.52</v>
      </c>
      <c r="F27" s="207"/>
      <c r="G27" s="208"/>
    </row>
    <row r="28" spans="1:7">
      <c r="A28" s="1148" t="s">
        <v>604</v>
      </c>
      <c r="B28" s="393" t="s">
        <v>960</v>
      </c>
      <c r="C28" s="166">
        <v>17874.05</v>
      </c>
      <c r="D28" s="166">
        <v>182.19</v>
      </c>
      <c r="E28" s="167">
        <v>1.02</v>
      </c>
      <c r="F28" s="207"/>
      <c r="G28" s="208"/>
    </row>
    <row r="29" spans="1:7">
      <c r="A29" s="1148" t="s">
        <v>604</v>
      </c>
      <c r="B29" s="393" t="s">
        <v>961</v>
      </c>
      <c r="C29" s="166">
        <v>4813.8900000000003</v>
      </c>
      <c r="D29" s="166">
        <v>22.38</v>
      </c>
      <c r="E29" s="167">
        <v>0.46</v>
      </c>
      <c r="F29" s="207"/>
      <c r="G29" s="208"/>
    </row>
    <row r="30" spans="1:7">
      <c r="A30" s="1148" t="s">
        <v>604</v>
      </c>
      <c r="B30" s="393" t="s">
        <v>548</v>
      </c>
      <c r="C30" s="166">
        <v>1020.21</v>
      </c>
      <c r="D30" s="166">
        <v>2.5</v>
      </c>
      <c r="E30" s="167">
        <v>0.25</v>
      </c>
      <c r="F30" s="207"/>
      <c r="G30" s="208"/>
    </row>
    <row r="31" spans="1:7">
      <c r="A31" s="1149" t="s">
        <v>604</v>
      </c>
      <c r="B31" s="510" t="s">
        <v>549</v>
      </c>
      <c r="C31" s="180">
        <v>846387.07</v>
      </c>
      <c r="D31" s="180">
        <v>38423.879999999997</v>
      </c>
      <c r="E31" s="205">
        <v>4.54</v>
      </c>
      <c r="F31" s="207"/>
      <c r="G31" s="208"/>
    </row>
    <row r="32" spans="1:7">
      <c r="A32" s="1175" t="s">
        <v>155</v>
      </c>
      <c r="B32" s="235" t="s">
        <v>956</v>
      </c>
      <c r="C32" s="181">
        <v>602841.23</v>
      </c>
      <c r="D32" s="181">
        <v>2025.31</v>
      </c>
      <c r="E32" s="204">
        <v>0.34</v>
      </c>
      <c r="F32" s="207"/>
      <c r="G32" s="208"/>
    </row>
    <row r="33" spans="1:7">
      <c r="A33" s="1176"/>
      <c r="B33" s="395" t="s">
        <v>957</v>
      </c>
      <c r="C33" s="166">
        <v>88634.6</v>
      </c>
      <c r="D33" s="166">
        <v>102.19</v>
      </c>
      <c r="E33" s="167">
        <v>0.12</v>
      </c>
      <c r="F33" s="207"/>
      <c r="G33" s="208"/>
    </row>
    <row r="34" spans="1:7">
      <c r="A34" s="1176"/>
      <c r="B34" s="230" t="s">
        <v>958</v>
      </c>
      <c r="C34" s="166">
        <v>70066.87</v>
      </c>
      <c r="D34" s="166">
        <v>75.63</v>
      </c>
      <c r="E34" s="167">
        <v>0.11</v>
      </c>
      <c r="F34" s="207"/>
      <c r="G34" s="208"/>
    </row>
    <row r="35" spans="1:7">
      <c r="A35" s="1176"/>
      <c r="B35" s="230" t="s">
        <v>959</v>
      </c>
      <c r="C35" s="166">
        <v>19281.310000000001</v>
      </c>
      <c r="D35" s="166">
        <v>12</v>
      </c>
      <c r="E35" s="167">
        <v>0.06</v>
      </c>
      <c r="F35" s="207"/>
      <c r="G35" s="208"/>
    </row>
    <row r="36" spans="1:7">
      <c r="A36" s="1176"/>
      <c r="B36" s="230" t="s">
        <v>960</v>
      </c>
      <c r="C36" s="166">
        <v>6322.74</v>
      </c>
      <c r="D36" s="166">
        <v>0.69</v>
      </c>
      <c r="E36" s="167">
        <v>0.01</v>
      </c>
      <c r="F36" s="207"/>
      <c r="G36" s="208"/>
    </row>
    <row r="37" spans="1:7">
      <c r="A37" s="1176"/>
      <c r="B37" s="230" t="s">
        <v>961</v>
      </c>
      <c r="C37" s="166">
        <v>2970.51</v>
      </c>
      <c r="D37" s="166">
        <v>0.06</v>
      </c>
      <c r="E37" s="167" t="s">
        <v>605</v>
      </c>
      <c r="F37" s="207"/>
      <c r="G37" s="208"/>
    </row>
    <row r="38" spans="1:7">
      <c r="A38" s="1176"/>
      <c r="B38" s="230" t="s">
        <v>548</v>
      </c>
      <c r="C38" s="166">
        <v>1816.19</v>
      </c>
      <c r="D38" s="166">
        <v>0</v>
      </c>
      <c r="E38" s="167">
        <v>0</v>
      </c>
      <c r="F38" s="207"/>
      <c r="G38" s="208"/>
    </row>
    <row r="39" spans="1:7">
      <c r="A39" s="1177"/>
      <c r="B39" s="210" t="s">
        <v>549</v>
      </c>
      <c r="C39" s="180">
        <v>791933.45</v>
      </c>
      <c r="D39" s="180">
        <v>2215.88</v>
      </c>
      <c r="E39" s="205">
        <v>0.28000000000000003</v>
      </c>
      <c r="F39" s="207"/>
      <c r="G39" s="208"/>
    </row>
    <row r="40" spans="1:7">
      <c r="A40" s="1147" t="s">
        <v>964</v>
      </c>
      <c r="B40" s="394" t="s">
        <v>956</v>
      </c>
      <c r="C40" s="181">
        <v>1463085.21</v>
      </c>
      <c r="D40" s="181">
        <v>6824.19</v>
      </c>
      <c r="E40" s="204">
        <v>0.47</v>
      </c>
      <c r="F40" s="207"/>
      <c r="G40" s="208"/>
    </row>
    <row r="41" spans="1:7">
      <c r="A41" s="1148" t="s">
        <v>964</v>
      </c>
      <c r="B41" s="392" t="s">
        <v>957</v>
      </c>
      <c r="C41" s="166">
        <v>308456.95</v>
      </c>
      <c r="D41" s="166">
        <v>2075.13</v>
      </c>
      <c r="E41" s="167">
        <v>0.67</v>
      </c>
      <c r="F41" s="207"/>
      <c r="G41" s="208"/>
    </row>
    <row r="42" spans="1:7">
      <c r="A42" s="1148" t="s">
        <v>964</v>
      </c>
      <c r="B42" s="393" t="s">
        <v>958</v>
      </c>
      <c r="C42" s="166">
        <v>217614.2</v>
      </c>
      <c r="D42" s="166">
        <v>436.06</v>
      </c>
      <c r="E42" s="167">
        <v>0.2</v>
      </c>
      <c r="F42" s="207"/>
      <c r="G42" s="208"/>
    </row>
    <row r="43" spans="1:7">
      <c r="A43" s="1148" t="s">
        <v>964</v>
      </c>
      <c r="B43" s="393" t="s">
        <v>959</v>
      </c>
      <c r="C43" s="166">
        <v>72151.73</v>
      </c>
      <c r="D43" s="166">
        <v>31.13</v>
      </c>
      <c r="E43" s="167">
        <v>0.04</v>
      </c>
      <c r="F43" s="207"/>
      <c r="G43" s="208"/>
    </row>
    <row r="44" spans="1:7">
      <c r="A44" s="1148" t="s">
        <v>964</v>
      </c>
      <c r="B44" s="393" t="s">
        <v>960</v>
      </c>
      <c r="C44" s="166">
        <v>30457.47</v>
      </c>
      <c r="D44" s="166">
        <v>8.44</v>
      </c>
      <c r="E44" s="167">
        <v>0.03</v>
      </c>
      <c r="F44" s="207"/>
      <c r="G44" s="208"/>
    </row>
    <row r="45" spans="1:7">
      <c r="A45" s="1148" t="s">
        <v>964</v>
      </c>
      <c r="B45" s="393" t="s">
        <v>961</v>
      </c>
      <c r="C45" s="166">
        <v>11960.36</v>
      </c>
      <c r="D45" s="166">
        <v>0.88</v>
      </c>
      <c r="E45" s="167">
        <v>0.01</v>
      </c>
      <c r="F45" s="207"/>
      <c r="G45" s="208"/>
    </row>
    <row r="46" spans="1:7">
      <c r="A46" s="1148" t="s">
        <v>964</v>
      </c>
      <c r="B46" s="393" t="s">
        <v>548</v>
      </c>
      <c r="C46" s="166">
        <v>4849.88</v>
      </c>
      <c r="D46" s="166">
        <v>0</v>
      </c>
      <c r="E46" s="167">
        <v>0</v>
      </c>
      <c r="F46" s="207"/>
      <c r="G46" s="208"/>
    </row>
    <row r="47" spans="1:7">
      <c r="A47" s="1149" t="s">
        <v>964</v>
      </c>
      <c r="B47" s="510" t="s">
        <v>549</v>
      </c>
      <c r="C47" s="180">
        <v>2108575.7999999998</v>
      </c>
      <c r="D47" s="180">
        <v>9375.83</v>
      </c>
      <c r="E47" s="205">
        <v>0.44</v>
      </c>
      <c r="F47" s="207"/>
      <c r="G47" s="208"/>
    </row>
    <row r="48" spans="1:7">
      <c r="A48" s="1147" t="s">
        <v>965</v>
      </c>
      <c r="B48" s="394" t="s">
        <v>956</v>
      </c>
      <c r="C48" s="181">
        <v>113200.62</v>
      </c>
      <c r="D48" s="181">
        <v>330</v>
      </c>
      <c r="E48" s="204">
        <v>0.28999999999999998</v>
      </c>
      <c r="F48" s="207"/>
      <c r="G48" s="208"/>
    </row>
    <row r="49" spans="1:7">
      <c r="A49" s="1148" t="s">
        <v>965</v>
      </c>
      <c r="B49" s="392" t="s">
        <v>957</v>
      </c>
      <c r="C49" s="166">
        <v>160098.15</v>
      </c>
      <c r="D49" s="166">
        <v>747.5</v>
      </c>
      <c r="E49" s="167">
        <v>0.47</v>
      </c>
      <c r="F49" s="207"/>
      <c r="G49" s="208"/>
    </row>
    <row r="50" spans="1:7">
      <c r="A50" s="1148" t="s">
        <v>965</v>
      </c>
      <c r="B50" s="393" t="s">
        <v>958</v>
      </c>
      <c r="C50" s="166">
        <v>221604.46</v>
      </c>
      <c r="D50" s="166">
        <v>817.56</v>
      </c>
      <c r="E50" s="167">
        <v>0.37</v>
      </c>
      <c r="F50" s="207"/>
      <c r="G50" s="208"/>
    </row>
    <row r="51" spans="1:7">
      <c r="A51" s="1148" t="s">
        <v>965</v>
      </c>
      <c r="B51" s="393" t="s">
        <v>959</v>
      </c>
      <c r="C51" s="166">
        <v>77047.350000000006</v>
      </c>
      <c r="D51" s="166">
        <v>127.69</v>
      </c>
      <c r="E51" s="167">
        <v>0.17</v>
      </c>
      <c r="F51" s="207"/>
      <c r="G51" s="208"/>
    </row>
    <row r="52" spans="1:7">
      <c r="A52" s="1148" t="s">
        <v>965</v>
      </c>
      <c r="B52" s="393" t="s">
        <v>960</v>
      </c>
      <c r="C52" s="166">
        <v>50937.04</v>
      </c>
      <c r="D52" s="166">
        <v>85.06</v>
      </c>
      <c r="E52" s="167">
        <v>0.17</v>
      </c>
      <c r="F52" s="207"/>
      <c r="G52" s="208"/>
    </row>
    <row r="53" spans="1:7">
      <c r="A53" s="1148" t="s">
        <v>965</v>
      </c>
      <c r="B53" s="393" t="s">
        <v>961</v>
      </c>
      <c r="C53" s="166">
        <v>39430.76</v>
      </c>
      <c r="D53" s="166">
        <v>45</v>
      </c>
      <c r="E53" s="167">
        <v>0.11</v>
      </c>
      <c r="F53" s="207"/>
      <c r="G53" s="208"/>
    </row>
    <row r="54" spans="1:7">
      <c r="A54" s="1148" t="s">
        <v>965</v>
      </c>
      <c r="B54" s="393" t="s">
        <v>548</v>
      </c>
      <c r="C54" s="166">
        <v>21141.3</v>
      </c>
      <c r="D54" s="166">
        <v>12.69</v>
      </c>
      <c r="E54" s="167">
        <v>0.06</v>
      </c>
      <c r="F54" s="207"/>
      <c r="G54" s="208"/>
    </row>
    <row r="55" spans="1:7">
      <c r="A55" s="1149" t="s">
        <v>965</v>
      </c>
      <c r="B55" s="510" t="s">
        <v>549</v>
      </c>
      <c r="C55" s="166">
        <v>683459.68</v>
      </c>
      <c r="D55" s="166">
        <v>2165.5</v>
      </c>
      <c r="E55" s="167">
        <v>0.32</v>
      </c>
      <c r="F55" s="207"/>
      <c r="G55" s="208"/>
    </row>
    <row r="56" spans="1:7">
      <c r="A56" s="1147" t="s">
        <v>579</v>
      </c>
      <c r="B56" s="394" t="s">
        <v>956</v>
      </c>
      <c r="C56" s="181">
        <v>1014500.24</v>
      </c>
      <c r="D56" s="181">
        <v>11265.49</v>
      </c>
      <c r="E56" s="204">
        <v>1.1100000000000001</v>
      </c>
      <c r="F56" s="207"/>
      <c r="G56" s="208"/>
    </row>
    <row r="57" spans="1:7">
      <c r="A57" s="1148" t="s">
        <v>157</v>
      </c>
      <c r="B57" s="392" t="s">
        <v>957</v>
      </c>
      <c r="C57" s="166">
        <v>155428.26</v>
      </c>
      <c r="D57" s="166">
        <v>507.13</v>
      </c>
      <c r="E57" s="167">
        <v>0.33</v>
      </c>
      <c r="F57" s="207"/>
      <c r="G57" s="208"/>
    </row>
    <row r="58" spans="1:7">
      <c r="A58" s="1148" t="s">
        <v>157</v>
      </c>
      <c r="B58" s="393" t="s">
        <v>958</v>
      </c>
      <c r="C58" s="166">
        <v>144982.79</v>
      </c>
      <c r="D58" s="166">
        <v>814.19</v>
      </c>
      <c r="E58" s="167">
        <v>0.56000000000000005</v>
      </c>
      <c r="F58" s="207"/>
      <c r="G58" s="208"/>
    </row>
    <row r="59" spans="1:7">
      <c r="A59" s="1148" t="s">
        <v>157</v>
      </c>
      <c r="B59" s="393" t="s">
        <v>959</v>
      </c>
      <c r="C59" s="166">
        <v>60056.639999999999</v>
      </c>
      <c r="D59" s="166">
        <v>481.25</v>
      </c>
      <c r="E59" s="167">
        <v>0.8</v>
      </c>
      <c r="F59" s="207"/>
      <c r="G59" s="208"/>
    </row>
    <row r="60" spans="1:7">
      <c r="A60" s="1148" t="s">
        <v>157</v>
      </c>
      <c r="B60" s="393" t="s">
        <v>960</v>
      </c>
      <c r="C60" s="166">
        <v>24227.15</v>
      </c>
      <c r="D60" s="166">
        <v>198.88</v>
      </c>
      <c r="E60" s="167">
        <v>0.82</v>
      </c>
      <c r="F60" s="207"/>
      <c r="G60" s="208"/>
    </row>
    <row r="61" spans="1:7">
      <c r="A61" s="1148" t="s">
        <v>157</v>
      </c>
      <c r="B61" s="393" t="s">
        <v>961</v>
      </c>
      <c r="C61" s="166">
        <v>5679.47</v>
      </c>
      <c r="D61" s="166">
        <v>22.06</v>
      </c>
      <c r="E61" s="167">
        <v>0.39</v>
      </c>
      <c r="F61" s="207"/>
      <c r="G61" s="208"/>
    </row>
    <row r="62" spans="1:7">
      <c r="A62" s="1148" t="s">
        <v>157</v>
      </c>
      <c r="B62" s="393" t="s">
        <v>548</v>
      </c>
      <c r="C62" s="166">
        <v>694.07</v>
      </c>
      <c r="D62" s="166">
        <v>0.81</v>
      </c>
      <c r="E62" s="167">
        <v>0.12</v>
      </c>
      <c r="F62" s="207"/>
      <c r="G62" s="208"/>
    </row>
    <row r="63" spans="1:7">
      <c r="A63" s="1149" t="s">
        <v>157</v>
      </c>
      <c r="B63" s="510" t="s">
        <v>549</v>
      </c>
      <c r="C63" s="180">
        <v>1405568.62</v>
      </c>
      <c r="D63" s="180">
        <v>13289.81</v>
      </c>
      <c r="E63" s="205">
        <v>0.95</v>
      </c>
      <c r="F63" s="207"/>
      <c r="G63" s="208"/>
    </row>
    <row r="64" spans="1:7">
      <c r="A64" s="1147" t="s">
        <v>157</v>
      </c>
      <c r="B64" s="394" t="s">
        <v>956</v>
      </c>
      <c r="C64" s="181">
        <v>1402732.51</v>
      </c>
      <c r="D64" s="181">
        <v>5742.93</v>
      </c>
      <c r="E64" s="204">
        <v>0.41</v>
      </c>
      <c r="F64" s="207"/>
      <c r="G64" s="208"/>
    </row>
    <row r="65" spans="1:7">
      <c r="A65" s="1148" t="s">
        <v>966</v>
      </c>
      <c r="B65" s="392" t="s">
        <v>957</v>
      </c>
      <c r="C65" s="166">
        <v>212118.79</v>
      </c>
      <c r="D65" s="166">
        <v>3578.94</v>
      </c>
      <c r="E65" s="167">
        <v>1.69</v>
      </c>
      <c r="F65" s="207"/>
      <c r="G65" s="208"/>
    </row>
    <row r="66" spans="1:7">
      <c r="A66" s="1148" t="s">
        <v>966</v>
      </c>
      <c r="B66" s="393" t="s">
        <v>958</v>
      </c>
      <c r="C66" s="166">
        <v>179187.73</v>
      </c>
      <c r="D66" s="166">
        <v>2842.13</v>
      </c>
      <c r="E66" s="167">
        <v>1.59</v>
      </c>
      <c r="F66" s="207"/>
      <c r="G66" s="208"/>
    </row>
    <row r="67" spans="1:7">
      <c r="A67" s="1148" t="s">
        <v>966</v>
      </c>
      <c r="B67" s="393" t="s">
        <v>959</v>
      </c>
      <c r="C67" s="166">
        <v>78101</v>
      </c>
      <c r="D67" s="166">
        <v>998.56</v>
      </c>
      <c r="E67" s="167">
        <v>1.28</v>
      </c>
      <c r="F67" s="207"/>
      <c r="G67" s="208"/>
    </row>
    <row r="68" spans="1:7">
      <c r="A68" s="1148" t="s">
        <v>966</v>
      </c>
      <c r="B68" s="393" t="s">
        <v>960</v>
      </c>
      <c r="C68" s="166">
        <v>33720.720000000001</v>
      </c>
      <c r="D68" s="166">
        <v>108.69</v>
      </c>
      <c r="E68" s="167">
        <v>0.32</v>
      </c>
      <c r="F68" s="207"/>
      <c r="G68" s="208"/>
    </row>
    <row r="69" spans="1:7">
      <c r="A69" s="1148" t="s">
        <v>966</v>
      </c>
      <c r="B69" s="393" t="s">
        <v>961</v>
      </c>
      <c r="C69" s="166">
        <v>17789.439999999999</v>
      </c>
      <c r="D69" s="166">
        <v>13.25</v>
      </c>
      <c r="E69" s="167">
        <v>7.0000000000000007E-2</v>
      </c>
      <c r="F69" s="207"/>
      <c r="G69" s="208"/>
    </row>
    <row r="70" spans="1:7">
      <c r="A70" s="1148" t="s">
        <v>966</v>
      </c>
      <c r="B70" s="393" t="s">
        <v>548</v>
      </c>
      <c r="C70" s="166">
        <v>11343.21</v>
      </c>
      <c r="D70" s="166">
        <v>4.75</v>
      </c>
      <c r="E70" s="167">
        <v>0.04</v>
      </c>
      <c r="F70" s="207"/>
      <c r="G70" s="208"/>
    </row>
    <row r="71" spans="1:7">
      <c r="A71" s="1149" t="s">
        <v>966</v>
      </c>
      <c r="B71" s="510" t="s">
        <v>549</v>
      </c>
      <c r="C71" s="166">
        <v>1934993.4</v>
      </c>
      <c r="D71" s="166">
        <v>13289.25</v>
      </c>
      <c r="E71" s="167">
        <v>0.69</v>
      </c>
      <c r="F71" s="207"/>
      <c r="G71" s="208"/>
    </row>
    <row r="72" spans="1:7">
      <c r="A72" s="1147" t="s">
        <v>966</v>
      </c>
      <c r="B72" s="394" t="s">
        <v>956</v>
      </c>
      <c r="C72" s="181">
        <v>197651.7</v>
      </c>
      <c r="D72" s="181">
        <v>70.31</v>
      </c>
      <c r="E72" s="204">
        <v>0.04</v>
      </c>
      <c r="F72" s="207"/>
      <c r="G72" s="208"/>
    </row>
    <row r="73" spans="1:7">
      <c r="A73" s="1148" t="s">
        <v>641</v>
      </c>
      <c r="B73" s="392" t="s">
        <v>957</v>
      </c>
      <c r="C73" s="166">
        <v>109758.86</v>
      </c>
      <c r="D73" s="166">
        <v>88.25</v>
      </c>
      <c r="E73" s="167">
        <v>0.08</v>
      </c>
      <c r="F73" s="207"/>
      <c r="G73" s="208"/>
    </row>
    <row r="74" spans="1:7">
      <c r="A74" s="1148" t="s">
        <v>641</v>
      </c>
      <c r="B74" s="393" t="s">
        <v>958</v>
      </c>
      <c r="C74" s="166">
        <v>187004.43</v>
      </c>
      <c r="D74" s="166">
        <v>165</v>
      </c>
      <c r="E74" s="167">
        <v>0.09</v>
      </c>
      <c r="F74" s="207"/>
      <c r="G74" s="208"/>
    </row>
    <row r="75" spans="1:7">
      <c r="A75" s="1148" t="s">
        <v>641</v>
      </c>
      <c r="B75" s="393" t="s">
        <v>959</v>
      </c>
      <c r="C75" s="166">
        <v>107033.60000000001</v>
      </c>
      <c r="D75" s="166">
        <v>95.25</v>
      </c>
      <c r="E75" s="167">
        <v>0.09</v>
      </c>
      <c r="F75" s="207"/>
      <c r="G75" s="208"/>
    </row>
    <row r="76" spans="1:7">
      <c r="A76" s="1148" t="s">
        <v>641</v>
      </c>
      <c r="B76" s="393" t="s">
        <v>960</v>
      </c>
      <c r="C76" s="166">
        <v>53952.31</v>
      </c>
      <c r="D76" s="166">
        <v>62.38</v>
      </c>
      <c r="E76" s="167">
        <v>0.12</v>
      </c>
      <c r="F76" s="207"/>
      <c r="G76" s="208"/>
    </row>
    <row r="77" spans="1:7">
      <c r="A77" s="1148" t="s">
        <v>641</v>
      </c>
      <c r="B77" s="393" t="s">
        <v>961</v>
      </c>
      <c r="C77" s="166">
        <v>20380.740000000002</v>
      </c>
      <c r="D77" s="166">
        <v>36.81</v>
      </c>
      <c r="E77" s="167">
        <v>0.18</v>
      </c>
      <c r="F77" s="207"/>
      <c r="G77" s="208"/>
    </row>
    <row r="78" spans="1:7">
      <c r="A78" s="1148" t="s">
        <v>641</v>
      </c>
      <c r="B78" s="393" t="s">
        <v>548</v>
      </c>
      <c r="C78" s="166">
        <v>7154.89</v>
      </c>
      <c r="D78" s="166">
        <v>10.38</v>
      </c>
      <c r="E78" s="167">
        <v>0.15</v>
      </c>
      <c r="F78" s="207"/>
      <c r="G78" s="208"/>
    </row>
    <row r="79" spans="1:7">
      <c r="A79" s="1149" t="s">
        <v>641</v>
      </c>
      <c r="B79" s="510" t="s">
        <v>549</v>
      </c>
      <c r="C79" s="180">
        <v>682936.53</v>
      </c>
      <c r="D79" s="180">
        <v>528.38</v>
      </c>
      <c r="E79" s="205">
        <v>0.08</v>
      </c>
      <c r="F79" s="207"/>
      <c r="G79" s="208"/>
    </row>
    <row r="80" spans="1:7">
      <c r="A80" s="1147" t="s">
        <v>641</v>
      </c>
      <c r="B80" s="394" t="s">
        <v>956</v>
      </c>
      <c r="C80" s="181">
        <v>186815</v>
      </c>
      <c r="D80" s="181">
        <v>741.19</v>
      </c>
      <c r="E80" s="204">
        <v>0.4</v>
      </c>
      <c r="F80" s="207"/>
      <c r="G80" s="208"/>
    </row>
    <row r="81" spans="1:7">
      <c r="A81" s="1148" t="s">
        <v>967</v>
      </c>
      <c r="B81" s="392" t="s">
        <v>957</v>
      </c>
      <c r="C81" s="166">
        <v>119734.47</v>
      </c>
      <c r="D81" s="166">
        <v>769.94</v>
      </c>
      <c r="E81" s="167">
        <v>0.64</v>
      </c>
      <c r="F81" s="207"/>
      <c r="G81" s="208"/>
    </row>
    <row r="82" spans="1:7">
      <c r="A82" s="1148" t="s">
        <v>967</v>
      </c>
      <c r="B82" s="393" t="s">
        <v>958</v>
      </c>
      <c r="C82" s="166">
        <v>114574.8</v>
      </c>
      <c r="D82" s="166">
        <v>926.69</v>
      </c>
      <c r="E82" s="167">
        <v>0.81</v>
      </c>
      <c r="F82" s="207"/>
      <c r="G82" s="208"/>
    </row>
    <row r="83" spans="1:7">
      <c r="A83" s="1148" t="s">
        <v>967</v>
      </c>
      <c r="B83" s="393" t="s">
        <v>959</v>
      </c>
      <c r="C83" s="166">
        <v>35505.980000000003</v>
      </c>
      <c r="D83" s="166">
        <v>34.31</v>
      </c>
      <c r="E83" s="167">
        <v>0.1</v>
      </c>
      <c r="F83" s="207"/>
      <c r="G83" s="208"/>
    </row>
    <row r="84" spans="1:7">
      <c r="A84" s="1148" t="s">
        <v>967</v>
      </c>
      <c r="B84" s="393" t="s">
        <v>960</v>
      </c>
      <c r="C84" s="166">
        <v>29546.13</v>
      </c>
      <c r="D84" s="166">
        <v>3.31</v>
      </c>
      <c r="E84" s="167">
        <v>0.01</v>
      </c>
    </row>
    <row r="85" spans="1:7">
      <c r="A85" s="1148" t="s">
        <v>967</v>
      </c>
      <c r="B85" s="393" t="s">
        <v>961</v>
      </c>
      <c r="C85" s="166">
        <v>18802.78</v>
      </c>
      <c r="D85" s="166">
        <v>18.5</v>
      </c>
      <c r="E85" s="167">
        <v>0.1</v>
      </c>
    </row>
    <row r="86" spans="1:7">
      <c r="A86" s="1148" t="s">
        <v>967</v>
      </c>
      <c r="B86" s="393" t="s">
        <v>548</v>
      </c>
      <c r="C86" s="166">
        <v>6714.36</v>
      </c>
      <c r="D86" s="166">
        <v>42.38</v>
      </c>
      <c r="E86" s="167">
        <v>0.63</v>
      </c>
    </row>
    <row r="87" spans="1:7">
      <c r="A87" s="1149" t="s">
        <v>967</v>
      </c>
      <c r="B87" s="510" t="s">
        <v>549</v>
      </c>
      <c r="C87" s="180">
        <v>511693.52</v>
      </c>
      <c r="D87" s="180">
        <v>2536.3200000000002</v>
      </c>
      <c r="E87" s="205">
        <v>0.5</v>
      </c>
    </row>
    <row r="88" spans="1:7">
      <c r="A88" s="1147" t="s">
        <v>967</v>
      </c>
      <c r="B88" s="394" t="s">
        <v>956</v>
      </c>
      <c r="C88" s="181">
        <v>259167.35999999999</v>
      </c>
      <c r="D88" s="181">
        <v>864.81</v>
      </c>
      <c r="E88" s="204">
        <v>39.21</v>
      </c>
    </row>
    <row r="89" spans="1:7">
      <c r="A89" s="1148" t="s">
        <v>967</v>
      </c>
      <c r="B89" s="392" t="s">
        <v>957</v>
      </c>
      <c r="C89" s="166">
        <v>175413.87</v>
      </c>
      <c r="D89" s="166">
        <v>844.06</v>
      </c>
      <c r="E89" s="167">
        <v>38.26</v>
      </c>
    </row>
    <row r="90" spans="1:7">
      <c r="A90" s="1148" t="s">
        <v>967</v>
      </c>
      <c r="B90" s="393" t="s">
        <v>958</v>
      </c>
      <c r="C90" s="166">
        <v>95472.78</v>
      </c>
      <c r="D90" s="166">
        <v>445.69</v>
      </c>
      <c r="E90" s="167">
        <v>20.2</v>
      </c>
    </row>
    <row r="91" spans="1:7">
      <c r="A91" s="1148" t="s">
        <v>967</v>
      </c>
      <c r="B91" s="393" t="s">
        <v>959</v>
      </c>
      <c r="C91" s="166">
        <v>33225.9</v>
      </c>
      <c r="D91" s="166">
        <v>16.940000000000001</v>
      </c>
      <c r="E91" s="167">
        <v>0.77</v>
      </c>
    </row>
    <row r="92" spans="1:7">
      <c r="A92" s="1148" t="s">
        <v>967</v>
      </c>
      <c r="B92" s="393" t="s">
        <v>960</v>
      </c>
      <c r="C92" s="166">
        <v>33823.46</v>
      </c>
      <c r="D92" s="166">
        <v>5.25</v>
      </c>
      <c r="E92" s="167">
        <v>0.24</v>
      </c>
    </row>
    <row r="93" spans="1:7">
      <c r="A93" s="1148" t="s">
        <v>967</v>
      </c>
      <c r="B93" s="393" t="s">
        <v>961</v>
      </c>
      <c r="C93" s="166">
        <v>26147.18</v>
      </c>
      <c r="D93" s="166">
        <v>13.44</v>
      </c>
      <c r="E93" s="167">
        <v>0.61</v>
      </c>
    </row>
    <row r="94" spans="1:7">
      <c r="A94" s="1148" t="s">
        <v>967</v>
      </c>
      <c r="B94" s="393" t="s">
        <v>548</v>
      </c>
      <c r="C94" s="166">
        <v>14057.37</v>
      </c>
      <c r="D94" s="166">
        <v>15.75</v>
      </c>
      <c r="E94" s="167">
        <v>0.71</v>
      </c>
    </row>
    <row r="95" spans="1:7">
      <c r="A95" s="1149" t="s">
        <v>967</v>
      </c>
      <c r="B95" s="510" t="s">
        <v>549</v>
      </c>
      <c r="C95" s="180">
        <v>637307.92000000004</v>
      </c>
      <c r="D95" s="180">
        <v>2205.94</v>
      </c>
      <c r="E95" s="205">
        <v>100</v>
      </c>
    </row>
    <row r="97" spans="1:3">
      <c r="A97" s="1123" t="s">
        <v>203</v>
      </c>
      <c r="B97" s="1123"/>
      <c r="C97" s="1123"/>
    </row>
  </sheetData>
  <mergeCells count="17">
    <mergeCell ref="A64:A71"/>
    <mergeCell ref="A72:A79"/>
    <mergeCell ref="A80:A87"/>
    <mergeCell ref="A88:A95"/>
    <mergeCell ref="A97:C97"/>
    <mergeCell ref="A56:A63"/>
    <mergeCell ref="A1:E1"/>
    <mergeCell ref="A3:E3"/>
    <mergeCell ref="A4:E4"/>
    <mergeCell ref="A6:A7"/>
    <mergeCell ref="D6:E6"/>
    <mergeCell ref="A8:A15"/>
    <mergeCell ref="A16:A23"/>
    <mergeCell ref="A24:A31"/>
    <mergeCell ref="A32:A39"/>
    <mergeCell ref="A40:A47"/>
    <mergeCell ref="A48:A55"/>
  </mergeCells>
  <conditionalFormatting sqref="G8:G83">
    <cfRule type="cellIs" dxfId="2" priority="1" stopIfTrue="1" operator="notEqual">
      <formula>0</formula>
    </cfRule>
  </conditionalFormatting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2"/>
  <headerFooter alignWithMargins="0"/>
  <rowBreaks count="1" manualBreakCount="1">
    <brk id="84" max="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G90"/>
  <sheetViews>
    <sheetView view="pageBreakPreview" zoomScale="80" zoomScaleNormal="75" workbookViewId="0">
      <selection activeCell="E26" sqref="E26"/>
    </sheetView>
  </sheetViews>
  <sheetFormatPr baseColWidth="10" defaultRowHeight="12.75"/>
  <cols>
    <col min="1" max="1" width="32.7109375" style="551" customWidth="1"/>
    <col min="2" max="2" width="30.7109375" style="551" customWidth="1"/>
    <col min="3" max="5" width="26.140625" style="551" customWidth="1"/>
    <col min="6" max="16384" width="11.42578125" style="551"/>
  </cols>
  <sheetData>
    <row r="1" spans="1:7" ht="18">
      <c r="A1" s="1150" t="s">
        <v>312</v>
      </c>
      <c r="B1" s="1150"/>
      <c r="C1" s="1150"/>
      <c r="D1" s="1150"/>
      <c r="E1" s="1150"/>
      <c r="F1" s="161"/>
      <c r="G1" s="161"/>
    </row>
    <row r="3" spans="1:7" s="561" customFormat="1" ht="15">
      <c r="A3" s="1181" t="s">
        <v>707</v>
      </c>
      <c r="B3" s="1181"/>
      <c r="C3" s="1181"/>
      <c r="D3" s="1181"/>
      <c r="E3" s="1181"/>
      <c r="F3" s="560"/>
      <c r="G3" s="560"/>
    </row>
    <row r="4" spans="1:7" s="561" customFormat="1" ht="15" customHeight="1">
      <c r="A4" s="1181" t="s">
        <v>1170</v>
      </c>
      <c r="B4" s="1181"/>
      <c r="C4" s="1181"/>
      <c r="D4" s="1181"/>
      <c r="E4" s="1181"/>
      <c r="F4" s="576"/>
      <c r="G4" s="560"/>
    </row>
    <row r="5" spans="1:7" ht="15">
      <c r="A5" s="1129" t="s">
        <v>509</v>
      </c>
      <c r="B5" s="1129"/>
      <c r="C5" s="1129"/>
      <c r="D5" s="1129"/>
      <c r="E5" s="1129"/>
    </row>
    <row r="6" spans="1:7" ht="13.5" thickBot="1">
      <c r="A6" s="89"/>
      <c r="B6" s="89"/>
      <c r="C6" s="89"/>
      <c r="D6" s="89"/>
      <c r="E6" s="89"/>
    </row>
    <row r="7" spans="1:7" ht="31.5" customHeight="1">
      <c r="A7" s="1152" t="s">
        <v>249</v>
      </c>
      <c r="B7" s="553" t="s">
        <v>541</v>
      </c>
      <c r="C7" s="553" t="s">
        <v>1001</v>
      </c>
      <c r="D7" s="1154" t="s">
        <v>582</v>
      </c>
      <c r="E7" s="1077"/>
    </row>
    <row r="8" spans="1:7" ht="25.5" customHeight="1" thickBot="1">
      <c r="A8" s="1153"/>
      <c r="B8" s="556" t="s">
        <v>955</v>
      </c>
      <c r="C8" s="556" t="s">
        <v>583</v>
      </c>
      <c r="D8" s="206" t="s">
        <v>1005</v>
      </c>
      <c r="E8" s="559" t="s">
        <v>609</v>
      </c>
    </row>
    <row r="9" spans="1:7">
      <c r="A9" s="1182" t="s">
        <v>968</v>
      </c>
      <c r="B9" s="391" t="s">
        <v>956</v>
      </c>
      <c r="C9" s="164">
        <v>484625.32</v>
      </c>
      <c r="D9" s="164">
        <v>3177.94</v>
      </c>
      <c r="E9" s="165">
        <v>0.66</v>
      </c>
      <c r="F9" s="207"/>
      <c r="G9" s="208"/>
    </row>
    <row r="10" spans="1:7">
      <c r="A10" s="1148" t="s">
        <v>968</v>
      </c>
      <c r="B10" s="392" t="s">
        <v>957</v>
      </c>
      <c r="C10" s="166">
        <v>220695.6</v>
      </c>
      <c r="D10" s="166">
        <v>5204.49</v>
      </c>
      <c r="E10" s="167">
        <v>2.36</v>
      </c>
      <c r="F10" s="207"/>
      <c r="G10" s="208"/>
    </row>
    <row r="11" spans="1:7">
      <c r="A11" s="1148" t="s">
        <v>968</v>
      </c>
      <c r="B11" s="393" t="s">
        <v>958</v>
      </c>
      <c r="C11" s="166">
        <v>279602.45</v>
      </c>
      <c r="D11" s="166">
        <v>4612.88</v>
      </c>
      <c r="E11" s="167">
        <v>1.65</v>
      </c>
      <c r="F11" s="207"/>
      <c r="G11" s="208"/>
    </row>
    <row r="12" spans="1:7">
      <c r="A12" s="1148" t="s">
        <v>968</v>
      </c>
      <c r="B12" s="393" t="s">
        <v>959</v>
      </c>
      <c r="C12" s="166">
        <v>170470.22</v>
      </c>
      <c r="D12" s="166">
        <v>581.94000000000005</v>
      </c>
      <c r="E12" s="167">
        <v>0.34</v>
      </c>
      <c r="F12" s="207"/>
      <c r="G12" s="208"/>
    </row>
    <row r="13" spans="1:7">
      <c r="A13" s="1148" t="s">
        <v>968</v>
      </c>
      <c r="B13" s="393" t="s">
        <v>960</v>
      </c>
      <c r="C13" s="166">
        <v>117162.17</v>
      </c>
      <c r="D13" s="166">
        <v>385.75</v>
      </c>
      <c r="E13" s="167">
        <v>0.33</v>
      </c>
      <c r="F13" s="207"/>
      <c r="G13" s="208"/>
    </row>
    <row r="14" spans="1:7">
      <c r="A14" s="1148" t="s">
        <v>968</v>
      </c>
      <c r="B14" s="393" t="s">
        <v>961</v>
      </c>
      <c r="C14" s="166">
        <v>50801.85</v>
      </c>
      <c r="D14" s="166">
        <v>210.56</v>
      </c>
      <c r="E14" s="167">
        <v>0.41</v>
      </c>
      <c r="F14" s="207"/>
      <c r="G14" s="208"/>
    </row>
    <row r="15" spans="1:7">
      <c r="A15" s="1148" t="s">
        <v>968</v>
      </c>
      <c r="B15" s="393" t="s">
        <v>548</v>
      </c>
      <c r="C15" s="166">
        <v>14331.9</v>
      </c>
      <c r="D15" s="166">
        <v>31</v>
      </c>
      <c r="E15" s="167">
        <v>0.22</v>
      </c>
      <c r="F15" s="207"/>
      <c r="G15" s="208"/>
    </row>
    <row r="16" spans="1:7">
      <c r="A16" s="1149" t="s">
        <v>968</v>
      </c>
      <c r="B16" s="510" t="s">
        <v>549</v>
      </c>
      <c r="C16" s="180">
        <v>1337689.51</v>
      </c>
      <c r="D16" s="180">
        <v>14204.56</v>
      </c>
      <c r="E16" s="205">
        <v>1.06</v>
      </c>
      <c r="F16" s="207"/>
      <c r="G16" s="208"/>
    </row>
    <row r="17" spans="1:7">
      <c r="A17" s="1147" t="s">
        <v>969</v>
      </c>
      <c r="B17" s="394" t="s">
        <v>956</v>
      </c>
      <c r="C17" s="181">
        <v>13441.6</v>
      </c>
      <c r="D17" s="181">
        <v>131.12</v>
      </c>
      <c r="E17" s="204">
        <v>0.98</v>
      </c>
      <c r="F17" s="207"/>
      <c r="G17" s="208"/>
    </row>
    <row r="18" spans="1:7">
      <c r="A18" s="1148" t="s">
        <v>969</v>
      </c>
      <c r="B18" s="392" t="s">
        <v>957</v>
      </c>
      <c r="C18" s="166">
        <v>5517.66</v>
      </c>
      <c r="D18" s="166">
        <v>89.13</v>
      </c>
      <c r="E18" s="167">
        <v>1.62</v>
      </c>
      <c r="F18" s="207"/>
      <c r="G18" s="208"/>
    </row>
    <row r="19" spans="1:7">
      <c r="A19" s="1148" t="s">
        <v>969</v>
      </c>
      <c r="B19" s="393" t="s">
        <v>958</v>
      </c>
      <c r="C19" s="166">
        <v>5728.88</v>
      </c>
      <c r="D19" s="166">
        <v>6.63</v>
      </c>
      <c r="E19" s="167">
        <v>0.12</v>
      </c>
      <c r="F19" s="207"/>
      <c r="G19" s="208"/>
    </row>
    <row r="20" spans="1:7">
      <c r="A20" s="1148" t="s">
        <v>969</v>
      </c>
      <c r="B20" s="393" t="s">
        <v>959</v>
      </c>
      <c r="C20" s="166">
        <v>1636.03</v>
      </c>
      <c r="D20" s="166">
        <v>0</v>
      </c>
      <c r="E20" s="167">
        <v>0</v>
      </c>
      <c r="F20" s="207"/>
      <c r="G20" s="208"/>
    </row>
    <row r="21" spans="1:7">
      <c r="A21" s="1148" t="s">
        <v>969</v>
      </c>
      <c r="B21" s="393" t="s">
        <v>960</v>
      </c>
      <c r="C21" s="166">
        <v>145.06</v>
      </c>
      <c r="D21" s="166">
        <v>0</v>
      </c>
      <c r="E21" s="167">
        <v>0</v>
      </c>
      <c r="F21" s="207"/>
      <c r="G21" s="208"/>
    </row>
    <row r="22" spans="1:7">
      <c r="A22" s="1148" t="s">
        <v>969</v>
      </c>
      <c r="B22" s="393" t="s">
        <v>961</v>
      </c>
      <c r="C22" s="166">
        <v>2.68</v>
      </c>
      <c r="D22" s="166">
        <v>0</v>
      </c>
      <c r="E22" s="167">
        <v>0</v>
      </c>
      <c r="F22" s="207"/>
      <c r="G22" s="208"/>
    </row>
    <row r="23" spans="1:7">
      <c r="A23" s="1148" t="s">
        <v>969</v>
      </c>
      <c r="B23" s="393" t="s">
        <v>548</v>
      </c>
      <c r="C23" s="166">
        <v>0</v>
      </c>
      <c r="D23" s="166">
        <v>0</v>
      </c>
      <c r="E23" s="167">
        <v>0</v>
      </c>
      <c r="F23" s="207"/>
      <c r="G23" s="208"/>
    </row>
    <row r="24" spans="1:7">
      <c r="A24" s="1149" t="s">
        <v>969</v>
      </c>
      <c r="B24" s="510" t="s">
        <v>549</v>
      </c>
      <c r="C24" s="180">
        <v>26471.91</v>
      </c>
      <c r="D24" s="180">
        <v>226.88</v>
      </c>
      <c r="E24" s="205">
        <v>0.86</v>
      </c>
      <c r="F24" s="207"/>
      <c r="G24" s="208"/>
    </row>
    <row r="25" spans="1:7">
      <c r="A25" s="1147" t="s">
        <v>970</v>
      </c>
      <c r="B25" s="394" t="s">
        <v>956</v>
      </c>
      <c r="C25" s="181">
        <v>126308.71</v>
      </c>
      <c r="D25" s="181">
        <v>13141.81</v>
      </c>
      <c r="E25" s="204">
        <v>10.4</v>
      </c>
      <c r="F25" s="207"/>
      <c r="G25" s="208"/>
    </row>
    <row r="26" spans="1:7">
      <c r="A26" s="1148" t="s">
        <v>970</v>
      </c>
      <c r="B26" s="392" t="s">
        <v>957</v>
      </c>
      <c r="C26" s="166">
        <v>18496.91</v>
      </c>
      <c r="D26" s="166">
        <v>6850.06</v>
      </c>
      <c r="E26" s="167">
        <v>37.03</v>
      </c>
      <c r="F26" s="207"/>
      <c r="G26" s="208"/>
    </row>
    <row r="27" spans="1:7">
      <c r="A27" s="1148" t="s">
        <v>970</v>
      </c>
      <c r="B27" s="393" t="s">
        <v>958</v>
      </c>
      <c r="C27" s="166">
        <v>13269.47</v>
      </c>
      <c r="D27" s="166">
        <v>4120.63</v>
      </c>
      <c r="E27" s="167">
        <v>31.05</v>
      </c>
      <c r="F27" s="207"/>
      <c r="G27" s="208"/>
    </row>
    <row r="28" spans="1:7">
      <c r="A28" s="1148" t="s">
        <v>970</v>
      </c>
      <c r="B28" s="393" t="s">
        <v>959</v>
      </c>
      <c r="C28" s="166">
        <v>2911.9</v>
      </c>
      <c r="D28" s="166">
        <v>427.94</v>
      </c>
      <c r="E28" s="167">
        <v>14.7</v>
      </c>
      <c r="F28" s="207"/>
      <c r="G28" s="208"/>
    </row>
    <row r="29" spans="1:7">
      <c r="A29" s="1148" t="s">
        <v>970</v>
      </c>
      <c r="B29" s="393" t="s">
        <v>960</v>
      </c>
      <c r="C29" s="166">
        <v>523.12</v>
      </c>
      <c r="D29" s="166">
        <v>70.69</v>
      </c>
      <c r="E29" s="167">
        <v>13.51</v>
      </c>
      <c r="F29" s="207"/>
      <c r="G29" s="208"/>
    </row>
    <row r="30" spans="1:7">
      <c r="A30" s="1148" t="s">
        <v>970</v>
      </c>
      <c r="B30" s="393" t="s">
        <v>961</v>
      </c>
      <c r="C30" s="166">
        <v>201.74</v>
      </c>
      <c r="D30" s="166">
        <v>33.380000000000003</v>
      </c>
      <c r="E30" s="167">
        <v>16.55</v>
      </c>
      <c r="F30" s="207"/>
      <c r="G30" s="208"/>
    </row>
    <row r="31" spans="1:7">
      <c r="A31" s="1148" t="s">
        <v>970</v>
      </c>
      <c r="B31" s="393" t="s">
        <v>548</v>
      </c>
      <c r="C31" s="166">
        <v>153.47</v>
      </c>
      <c r="D31" s="166">
        <v>37.56</v>
      </c>
      <c r="E31" s="167">
        <v>24.47</v>
      </c>
      <c r="F31" s="207"/>
      <c r="G31" s="208"/>
    </row>
    <row r="32" spans="1:7">
      <c r="A32" s="1149" t="s">
        <v>970</v>
      </c>
      <c r="B32" s="510" t="s">
        <v>549</v>
      </c>
      <c r="C32" s="180">
        <v>161865.32</v>
      </c>
      <c r="D32" s="180">
        <v>24682.07</v>
      </c>
      <c r="E32" s="205">
        <v>15.25</v>
      </c>
      <c r="F32" s="207"/>
      <c r="G32" s="208"/>
    </row>
    <row r="33" spans="1:7">
      <c r="A33" s="1147" t="s">
        <v>971</v>
      </c>
      <c r="B33" s="394" t="s">
        <v>956</v>
      </c>
      <c r="C33" s="181">
        <v>200476.17</v>
      </c>
      <c r="D33" s="181">
        <v>3114.19</v>
      </c>
      <c r="E33" s="204">
        <v>1.55</v>
      </c>
      <c r="F33" s="207"/>
      <c r="G33" s="208"/>
    </row>
    <row r="34" spans="1:7">
      <c r="A34" s="1148" t="s">
        <v>971</v>
      </c>
      <c r="B34" s="392" t="s">
        <v>957</v>
      </c>
      <c r="C34" s="166">
        <v>108687.58</v>
      </c>
      <c r="D34" s="166">
        <v>2129.13</v>
      </c>
      <c r="E34" s="167">
        <v>1.96</v>
      </c>
      <c r="F34" s="207"/>
      <c r="G34" s="208"/>
    </row>
    <row r="35" spans="1:7">
      <c r="A35" s="1148" t="s">
        <v>971</v>
      </c>
      <c r="B35" s="393" t="s">
        <v>958</v>
      </c>
      <c r="C35" s="166">
        <v>137649.20000000001</v>
      </c>
      <c r="D35" s="166">
        <v>1125.19</v>
      </c>
      <c r="E35" s="167">
        <v>0.82</v>
      </c>
      <c r="F35" s="207"/>
      <c r="G35" s="208"/>
    </row>
    <row r="36" spans="1:7">
      <c r="A36" s="1148" t="s">
        <v>971</v>
      </c>
      <c r="B36" s="393" t="s">
        <v>959</v>
      </c>
      <c r="C36" s="166">
        <v>65474.32</v>
      </c>
      <c r="D36" s="166">
        <v>183.75</v>
      </c>
      <c r="E36" s="167">
        <v>0.28000000000000003</v>
      </c>
      <c r="F36" s="207"/>
      <c r="G36" s="208"/>
    </row>
    <row r="37" spans="1:7">
      <c r="A37" s="1148" t="s">
        <v>971</v>
      </c>
      <c r="B37" s="393" t="s">
        <v>960</v>
      </c>
      <c r="C37" s="166">
        <v>29703.19</v>
      </c>
      <c r="D37" s="166">
        <v>39.06</v>
      </c>
      <c r="E37" s="167">
        <v>0.13</v>
      </c>
      <c r="F37" s="207"/>
      <c r="G37" s="208"/>
    </row>
    <row r="38" spans="1:7">
      <c r="A38" s="1148" t="s">
        <v>971</v>
      </c>
      <c r="B38" s="393" t="s">
        <v>961</v>
      </c>
      <c r="C38" s="166">
        <v>12619.39</v>
      </c>
      <c r="D38" s="166">
        <v>2.56</v>
      </c>
      <c r="E38" s="167">
        <v>0.02</v>
      </c>
      <c r="F38" s="207"/>
      <c r="G38" s="208"/>
    </row>
    <row r="39" spans="1:7">
      <c r="A39" s="1148" t="s">
        <v>971</v>
      </c>
      <c r="B39" s="393" t="s">
        <v>548</v>
      </c>
      <c r="C39" s="166">
        <v>7422.17</v>
      </c>
      <c r="D39" s="166">
        <v>5.0599999999999996</v>
      </c>
      <c r="E39" s="167">
        <v>7.0000000000000007E-2</v>
      </c>
      <c r="F39" s="207"/>
      <c r="G39" s="208"/>
    </row>
    <row r="40" spans="1:7">
      <c r="A40" s="1149" t="s">
        <v>971</v>
      </c>
      <c r="B40" s="510" t="s">
        <v>549</v>
      </c>
      <c r="C40" s="180">
        <v>562032.02</v>
      </c>
      <c r="D40" s="180">
        <v>6598.94</v>
      </c>
      <c r="E40" s="205">
        <v>1.17</v>
      </c>
      <c r="F40" s="207"/>
      <c r="G40" s="208"/>
    </row>
    <row r="41" spans="1:7">
      <c r="A41" s="1147" t="s">
        <v>972</v>
      </c>
      <c r="B41" s="394" t="s">
        <v>956</v>
      </c>
      <c r="C41" s="181">
        <v>68731.839999999997</v>
      </c>
      <c r="D41" s="181">
        <v>1634.56</v>
      </c>
      <c r="E41" s="204">
        <v>2.38</v>
      </c>
      <c r="F41" s="207"/>
      <c r="G41" s="208"/>
    </row>
    <row r="42" spans="1:7">
      <c r="A42" s="1148" t="s">
        <v>972</v>
      </c>
      <c r="B42" s="392" t="s">
        <v>957</v>
      </c>
      <c r="C42" s="166">
        <v>25007.69</v>
      </c>
      <c r="D42" s="166">
        <v>256.75</v>
      </c>
      <c r="E42" s="167">
        <v>1.03</v>
      </c>
      <c r="F42" s="207"/>
      <c r="G42" s="208"/>
    </row>
    <row r="43" spans="1:7">
      <c r="A43" s="1148" t="s">
        <v>972</v>
      </c>
      <c r="B43" s="393" t="s">
        <v>958</v>
      </c>
      <c r="C43" s="166">
        <v>34285.89</v>
      </c>
      <c r="D43" s="166">
        <v>143.44</v>
      </c>
      <c r="E43" s="167">
        <v>0.42</v>
      </c>
      <c r="F43" s="207"/>
      <c r="G43" s="208"/>
    </row>
    <row r="44" spans="1:7">
      <c r="A44" s="1148" t="s">
        <v>972</v>
      </c>
      <c r="B44" s="393" t="s">
        <v>959</v>
      </c>
      <c r="C44" s="166">
        <v>11136.65</v>
      </c>
      <c r="D44" s="166">
        <v>22.63</v>
      </c>
      <c r="E44" s="167">
        <v>0.2</v>
      </c>
      <c r="F44" s="207"/>
      <c r="G44" s="208"/>
    </row>
    <row r="45" spans="1:7">
      <c r="A45" s="1148" t="s">
        <v>972</v>
      </c>
      <c r="B45" s="393" t="s">
        <v>960</v>
      </c>
      <c r="C45" s="166">
        <v>3040.05</v>
      </c>
      <c r="D45" s="166">
        <v>1.44</v>
      </c>
      <c r="E45" s="167">
        <v>0.05</v>
      </c>
      <c r="F45" s="207"/>
      <c r="G45" s="208"/>
    </row>
    <row r="46" spans="1:7">
      <c r="A46" s="1148" t="s">
        <v>972</v>
      </c>
      <c r="B46" s="393" t="s">
        <v>961</v>
      </c>
      <c r="C46" s="166">
        <v>732.84</v>
      </c>
      <c r="D46" s="166">
        <v>0</v>
      </c>
      <c r="E46" s="167">
        <v>0</v>
      </c>
      <c r="F46" s="207"/>
      <c r="G46" s="208"/>
    </row>
    <row r="47" spans="1:7">
      <c r="A47" s="1148" t="s">
        <v>972</v>
      </c>
      <c r="B47" s="393" t="s">
        <v>548</v>
      </c>
      <c r="C47" s="166">
        <v>54.35</v>
      </c>
      <c r="D47" s="166">
        <v>0</v>
      </c>
      <c r="E47" s="167">
        <v>0</v>
      </c>
      <c r="F47" s="207"/>
      <c r="G47" s="208"/>
    </row>
    <row r="48" spans="1:7">
      <c r="A48" s="1149" t="s">
        <v>972</v>
      </c>
      <c r="B48" s="510" t="s">
        <v>549</v>
      </c>
      <c r="C48" s="180">
        <v>142989.31</v>
      </c>
      <c r="D48" s="180">
        <v>2058.8200000000002</v>
      </c>
      <c r="E48" s="205">
        <v>1.44</v>
      </c>
      <c r="F48" s="207"/>
      <c r="G48" s="208"/>
    </row>
    <row r="49" spans="1:7">
      <c r="A49" s="1147" t="s">
        <v>973</v>
      </c>
      <c r="B49" s="394" t="s">
        <v>956</v>
      </c>
      <c r="C49" s="181">
        <v>431209.9</v>
      </c>
      <c r="D49" s="181">
        <v>20005.439999999999</v>
      </c>
      <c r="E49" s="204">
        <v>4.6399999999999997</v>
      </c>
      <c r="F49" s="207"/>
      <c r="G49" s="208"/>
    </row>
    <row r="50" spans="1:7">
      <c r="A50" s="1148" t="s">
        <v>973</v>
      </c>
      <c r="B50" s="392" t="s">
        <v>957</v>
      </c>
      <c r="C50" s="166">
        <v>240207.75</v>
      </c>
      <c r="D50" s="166">
        <v>13831.69</v>
      </c>
      <c r="E50" s="167">
        <v>5.76</v>
      </c>
      <c r="F50" s="207"/>
      <c r="G50" s="208"/>
    </row>
    <row r="51" spans="1:7">
      <c r="A51" s="1148" t="s">
        <v>973</v>
      </c>
      <c r="B51" s="393" t="s">
        <v>958</v>
      </c>
      <c r="C51" s="166">
        <v>298024.25</v>
      </c>
      <c r="D51" s="166">
        <v>14679.81</v>
      </c>
      <c r="E51" s="167">
        <v>4.93</v>
      </c>
      <c r="F51" s="207"/>
      <c r="G51" s="208"/>
    </row>
    <row r="52" spans="1:7">
      <c r="A52" s="1148" t="s">
        <v>973</v>
      </c>
      <c r="B52" s="393" t="s">
        <v>959</v>
      </c>
      <c r="C52" s="166">
        <v>128492.48</v>
      </c>
      <c r="D52" s="166">
        <v>3679.63</v>
      </c>
      <c r="E52" s="167">
        <v>2.86</v>
      </c>
      <c r="F52" s="207"/>
      <c r="G52" s="208"/>
    </row>
    <row r="53" spans="1:7">
      <c r="A53" s="1148" t="s">
        <v>973</v>
      </c>
      <c r="B53" s="393" t="s">
        <v>960</v>
      </c>
      <c r="C53" s="166">
        <v>72923.399999999994</v>
      </c>
      <c r="D53" s="166">
        <v>641.5</v>
      </c>
      <c r="E53" s="167">
        <v>0.88</v>
      </c>
      <c r="F53" s="207"/>
      <c r="G53" s="208"/>
    </row>
    <row r="54" spans="1:7">
      <c r="A54" s="1148" t="s">
        <v>973</v>
      </c>
      <c r="B54" s="393" t="s">
        <v>961</v>
      </c>
      <c r="C54" s="166">
        <v>40277.22</v>
      </c>
      <c r="D54" s="166">
        <v>255.56</v>
      </c>
      <c r="E54" s="167">
        <v>0.63</v>
      </c>
      <c r="F54" s="207"/>
      <c r="G54" s="208"/>
    </row>
    <row r="55" spans="1:7">
      <c r="A55" s="1148" t="s">
        <v>973</v>
      </c>
      <c r="B55" s="393" t="s">
        <v>548</v>
      </c>
      <c r="C55" s="166">
        <v>21042.880000000001</v>
      </c>
      <c r="D55" s="166">
        <v>223.5</v>
      </c>
      <c r="E55" s="167">
        <v>1.06</v>
      </c>
      <c r="F55" s="207"/>
      <c r="G55" s="208"/>
    </row>
    <row r="56" spans="1:7">
      <c r="A56" s="1149" t="s">
        <v>973</v>
      </c>
      <c r="B56" s="510" t="s">
        <v>549</v>
      </c>
      <c r="C56" s="180">
        <v>1232177.8799999999</v>
      </c>
      <c r="D56" s="180">
        <v>53317.13</v>
      </c>
      <c r="E56" s="205">
        <v>4.33</v>
      </c>
      <c r="F56" s="207"/>
      <c r="G56" s="208"/>
    </row>
    <row r="57" spans="1:7">
      <c r="A57" s="1147" t="s">
        <v>974</v>
      </c>
      <c r="B57" s="394" t="s">
        <v>956</v>
      </c>
      <c r="C57" s="181">
        <v>699343.15</v>
      </c>
      <c r="D57" s="181">
        <v>13512.8</v>
      </c>
      <c r="E57" s="204">
        <v>1.93</v>
      </c>
      <c r="F57" s="207"/>
      <c r="G57" s="208"/>
    </row>
    <row r="58" spans="1:7">
      <c r="A58" s="1148" t="s">
        <v>974</v>
      </c>
      <c r="B58" s="392" t="s">
        <v>957</v>
      </c>
      <c r="C58" s="166">
        <v>112238.82</v>
      </c>
      <c r="D58" s="166">
        <v>4223.62</v>
      </c>
      <c r="E58" s="167">
        <v>3.76</v>
      </c>
      <c r="F58" s="207"/>
      <c r="G58" s="208"/>
    </row>
    <row r="59" spans="1:7">
      <c r="A59" s="1148" t="s">
        <v>974</v>
      </c>
      <c r="B59" s="393" t="s">
        <v>958</v>
      </c>
      <c r="C59" s="166">
        <v>69963.66</v>
      </c>
      <c r="D59" s="166">
        <v>1127.25</v>
      </c>
      <c r="E59" s="167">
        <v>1.61</v>
      </c>
      <c r="F59" s="207"/>
      <c r="G59" s="208"/>
    </row>
    <row r="60" spans="1:7">
      <c r="A60" s="1148" t="s">
        <v>974</v>
      </c>
      <c r="B60" s="393" t="s">
        <v>959</v>
      </c>
      <c r="C60" s="166">
        <v>31253.39</v>
      </c>
      <c r="D60" s="166">
        <v>145.13</v>
      </c>
      <c r="E60" s="167">
        <v>0.46</v>
      </c>
      <c r="F60" s="207"/>
      <c r="G60" s="208"/>
    </row>
    <row r="61" spans="1:7">
      <c r="A61" s="1148" t="s">
        <v>974</v>
      </c>
      <c r="B61" s="393" t="s">
        <v>960</v>
      </c>
      <c r="C61" s="166">
        <v>16561.740000000002</v>
      </c>
      <c r="D61" s="166">
        <v>75.94</v>
      </c>
      <c r="E61" s="167">
        <v>0.46</v>
      </c>
      <c r="F61" s="207"/>
      <c r="G61" s="208"/>
    </row>
    <row r="62" spans="1:7">
      <c r="A62" s="1148" t="s">
        <v>974</v>
      </c>
      <c r="B62" s="393" t="s">
        <v>961</v>
      </c>
      <c r="C62" s="166">
        <v>5303.69</v>
      </c>
      <c r="D62" s="166">
        <v>9.1300000000000008</v>
      </c>
      <c r="E62" s="167">
        <v>0.17</v>
      </c>
      <c r="F62" s="207"/>
      <c r="G62" s="208"/>
    </row>
    <row r="63" spans="1:7">
      <c r="A63" s="1148" t="s">
        <v>974</v>
      </c>
      <c r="B63" s="393" t="s">
        <v>548</v>
      </c>
      <c r="C63" s="166">
        <v>1644.74</v>
      </c>
      <c r="D63" s="166">
        <v>0.63</v>
      </c>
      <c r="E63" s="167">
        <v>0.04</v>
      </c>
      <c r="F63" s="207"/>
      <c r="G63" s="208"/>
    </row>
    <row r="64" spans="1:7">
      <c r="A64" s="1149" t="s">
        <v>974</v>
      </c>
      <c r="B64" s="510" t="s">
        <v>549</v>
      </c>
      <c r="C64" s="180">
        <v>936309.19</v>
      </c>
      <c r="D64" s="180">
        <v>19094.5</v>
      </c>
      <c r="E64" s="205">
        <v>2.04</v>
      </c>
      <c r="F64" s="207"/>
      <c r="G64" s="208"/>
    </row>
    <row r="65" spans="1:7">
      <c r="A65" s="1147" t="s">
        <v>975</v>
      </c>
      <c r="B65" s="394" t="s">
        <v>956</v>
      </c>
      <c r="C65" s="181">
        <v>288215.14</v>
      </c>
      <c r="D65" s="181">
        <v>1842.8125</v>
      </c>
      <c r="E65" s="204">
        <v>0.64</v>
      </c>
      <c r="F65" s="207"/>
      <c r="G65" s="208"/>
    </row>
    <row r="66" spans="1:7">
      <c r="A66" s="1148" t="s">
        <v>975</v>
      </c>
      <c r="B66" s="392" t="s">
        <v>957</v>
      </c>
      <c r="C66" s="166">
        <v>74668.210000000006</v>
      </c>
      <c r="D66" s="166">
        <v>467.0625</v>
      </c>
      <c r="E66" s="167">
        <v>0.63</v>
      </c>
      <c r="F66" s="207"/>
      <c r="G66" s="208"/>
    </row>
    <row r="67" spans="1:7">
      <c r="A67" s="1148" t="s">
        <v>975</v>
      </c>
      <c r="B67" s="393" t="s">
        <v>958</v>
      </c>
      <c r="C67" s="166">
        <v>64836.36</v>
      </c>
      <c r="D67" s="166">
        <v>323.4375</v>
      </c>
      <c r="E67" s="167">
        <v>0.5</v>
      </c>
      <c r="F67" s="207"/>
      <c r="G67" s="208"/>
    </row>
    <row r="68" spans="1:7">
      <c r="A68" s="1148" t="s">
        <v>975</v>
      </c>
      <c r="B68" s="393" t="s">
        <v>959</v>
      </c>
      <c r="C68" s="166">
        <v>26621.05</v>
      </c>
      <c r="D68" s="166">
        <v>83.8125</v>
      </c>
      <c r="E68" s="167">
        <v>0.31</v>
      </c>
      <c r="F68" s="207"/>
      <c r="G68" s="208"/>
    </row>
    <row r="69" spans="1:7">
      <c r="A69" s="1148" t="s">
        <v>975</v>
      </c>
      <c r="B69" s="393" t="s">
        <v>960</v>
      </c>
      <c r="C69" s="166">
        <v>12906.92</v>
      </c>
      <c r="D69" s="166">
        <v>15.875</v>
      </c>
      <c r="E69" s="167">
        <v>0.12</v>
      </c>
      <c r="F69" s="207"/>
      <c r="G69" s="208"/>
    </row>
    <row r="70" spans="1:7">
      <c r="A70" s="1148" t="s">
        <v>975</v>
      </c>
      <c r="B70" s="393" t="s">
        <v>961</v>
      </c>
      <c r="C70" s="166">
        <v>4622.3900000000003</v>
      </c>
      <c r="D70" s="166">
        <v>4.625</v>
      </c>
      <c r="E70" s="167">
        <v>0.1</v>
      </c>
      <c r="F70" s="207"/>
      <c r="G70" s="208"/>
    </row>
    <row r="71" spans="1:7">
      <c r="A71" s="1148" t="s">
        <v>975</v>
      </c>
      <c r="B71" s="393" t="s">
        <v>548</v>
      </c>
      <c r="C71" s="166">
        <v>1770.99</v>
      </c>
      <c r="D71" s="166">
        <v>2.5</v>
      </c>
      <c r="E71" s="167">
        <v>0.14000000000000001</v>
      </c>
      <c r="F71" s="207"/>
      <c r="G71" s="208"/>
    </row>
    <row r="72" spans="1:7">
      <c r="A72" s="1149" t="s">
        <v>975</v>
      </c>
      <c r="B72" s="510" t="s">
        <v>549</v>
      </c>
      <c r="C72" s="180">
        <v>473641.06</v>
      </c>
      <c r="D72" s="180">
        <v>2740.125</v>
      </c>
      <c r="E72" s="205">
        <v>0.57999999999999996</v>
      </c>
      <c r="F72" s="207"/>
      <c r="G72" s="208"/>
    </row>
    <row r="73" spans="1:7">
      <c r="A73" s="1147" t="s">
        <v>976</v>
      </c>
      <c r="B73" s="394" t="s">
        <v>956</v>
      </c>
      <c r="C73" s="181">
        <v>352962.9</v>
      </c>
      <c r="D73" s="181">
        <v>3003.88</v>
      </c>
      <c r="E73" s="204">
        <v>0.85</v>
      </c>
      <c r="F73" s="207"/>
      <c r="G73" s="208"/>
    </row>
    <row r="74" spans="1:7">
      <c r="A74" s="1148" t="s">
        <v>976</v>
      </c>
      <c r="B74" s="392" t="s">
        <v>957</v>
      </c>
      <c r="C74" s="166">
        <v>234308.71</v>
      </c>
      <c r="D74" s="166">
        <v>3625.43</v>
      </c>
      <c r="E74" s="167">
        <v>1.55</v>
      </c>
      <c r="F74" s="207"/>
      <c r="G74" s="208"/>
    </row>
    <row r="75" spans="1:7">
      <c r="A75" s="1148" t="s">
        <v>976</v>
      </c>
      <c r="B75" s="393" t="s">
        <v>958</v>
      </c>
      <c r="C75" s="166">
        <v>289600.7</v>
      </c>
      <c r="D75" s="166">
        <v>3022.19</v>
      </c>
      <c r="E75" s="167">
        <v>1.04</v>
      </c>
      <c r="F75" s="207"/>
      <c r="G75" s="208"/>
    </row>
    <row r="76" spans="1:7">
      <c r="A76" s="1148" t="s">
        <v>976</v>
      </c>
      <c r="B76" s="393" t="s">
        <v>959</v>
      </c>
      <c r="C76" s="166">
        <v>189977.24</v>
      </c>
      <c r="D76" s="166">
        <v>741.44</v>
      </c>
      <c r="E76" s="167">
        <v>0.39</v>
      </c>
      <c r="F76" s="207"/>
      <c r="G76" s="208"/>
    </row>
    <row r="77" spans="1:7">
      <c r="A77" s="1148" t="s">
        <v>976</v>
      </c>
      <c r="B77" s="393" t="s">
        <v>960</v>
      </c>
      <c r="C77" s="166">
        <v>148643.81</v>
      </c>
      <c r="D77" s="166">
        <v>40</v>
      </c>
      <c r="E77" s="167">
        <v>0.03</v>
      </c>
      <c r="F77" s="207"/>
      <c r="G77" s="208"/>
    </row>
    <row r="78" spans="1:7">
      <c r="A78" s="1148" t="s">
        <v>976</v>
      </c>
      <c r="B78" s="393" t="s">
        <v>961</v>
      </c>
      <c r="C78" s="166">
        <v>79693.399999999994</v>
      </c>
      <c r="D78" s="166">
        <v>164</v>
      </c>
      <c r="E78" s="167">
        <v>0.21</v>
      </c>
      <c r="F78" s="207"/>
      <c r="G78" s="208"/>
    </row>
    <row r="79" spans="1:7">
      <c r="A79" s="1148" t="s">
        <v>976</v>
      </c>
      <c r="B79" s="393" t="s">
        <v>548</v>
      </c>
      <c r="C79" s="166">
        <v>24375.89</v>
      </c>
      <c r="D79" s="166">
        <v>3</v>
      </c>
      <c r="E79" s="167">
        <v>0.01</v>
      </c>
      <c r="F79" s="207"/>
      <c r="G79" s="208"/>
    </row>
    <row r="80" spans="1:7">
      <c r="A80" s="1149" t="s">
        <v>976</v>
      </c>
      <c r="B80" s="510" t="s">
        <v>549</v>
      </c>
      <c r="C80" s="180">
        <v>1319562.6499999999</v>
      </c>
      <c r="D80" s="180">
        <v>10599.94</v>
      </c>
      <c r="E80" s="205">
        <v>0.8</v>
      </c>
      <c r="F80" s="207"/>
      <c r="G80" s="208"/>
    </row>
    <row r="81" spans="1:7">
      <c r="A81" s="1147" t="s">
        <v>977</v>
      </c>
      <c r="B81" s="394" t="s">
        <v>956</v>
      </c>
      <c r="C81" s="181">
        <v>18054.36</v>
      </c>
      <c r="D81" s="181">
        <v>67</v>
      </c>
      <c r="E81" s="204">
        <v>0.37</v>
      </c>
      <c r="F81" s="207"/>
      <c r="G81" s="208"/>
    </row>
    <row r="82" spans="1:7">
      <c r="A82" s="1148" t="s">
        <v>977</v>
      </c>
      <c r="B82" s="392" t="s">
        <v>957</v>
      </c>
      <c r="C82" s="166">
        <v>8452</v>
      </c>
      <c r="D82" s="166">
        <v>29.56</v>
      </c>
      <c r="E82" s="167">
        <v>0.35</v>
      </c>
      <c r="F82" s="207"/>
      <c r="G82" s="208"/>
    </row>
    <row r="83" spans="1:7">
      <c r="A83" s="1148" t="s">
        <v>977</v>
      </c>
      <c r="B83" s="393" t="s">
        <v>958</v>
      </c>
      <c r="C83" s="166">
        <v>8745.24</v>
      </c>
      <c r="D83" s="166">
        <v>10.06</v>
      </c>
      <c r="E83" s="167">
        <v>0.12</v>
      </c>
      <c r="F83" s="207"/>
      <c r="G83" s="208"/>
    </row>
    <row r="84" spans="1:7">
      <c r="A84" s="1148" t="s">
        <v>977</v>
      </c>
      <c r="B84" s="393" t="s">
        <v>959</v>
      </c>
      <c r="C84" s="166">
        <v>736.54</v>
      </c>
      <c r="D84" s="166">
        <v>0.38</v>
      </c>
      <c r="E84" s="167">
        <v>0.05</v>
      </c>
      <c r="F84" s="207"/>
      <c r="G84" s="208"/>
    </row>
    <row r="85" spans="1:7">
      <c r="A85" s="1148" t="s">
        <v>977</v>
      </c>
      <c r="B85" s="393" t="s">
        <v>960</v>
      </c>
      <c r="C85" s="166">
        <v>464.54</v>
      </c>
      <c r="D85" s="166">
        <v>0</v>
      </c>
      <c r="E85" s="167">
        <v>0</v>
      </c>
    </row>
    <row r="86" spans="1:7">
      <c r="A86" s="1148" t="s">
        <v>977</v>
      </c>
      <c r="B86" s="393" t="s">
        <v>961</v>
      </c>
      <c r="C86" s="166">
        <v>26.61</v>
      </c>
      <c r="D86" s="166">
        <v>0</v>
      </c>
      <c r="E86" s="167">
        <v>0</v>
      </c>
    </row>
    <row r="87" spans="1:7">
      <c r="A87" s="1148" t="s">
        <v>977</v>
      </c>
      <c r="B87" s="393" t="s">
        <v>548</v>
      </c>
      <c r="C87" s="166">
        <v>0</v>
      </c>
      <c r="D87" s="166">
        <v>0</v>
      </c>
      <c r="E87" s="167">
        <v>0</v>
      </c>
    </row>
    <row r="88" spans="1:7">
      <c r="A88" s="1149" t="s">
        <v>977</v>
      </c>
      <c r="B88" s="510" t="s">
        <v>549</v>
      </c>
      <c r="C88" s="180">
        <v>36479.29</v>
      </c>
      <c r="D88" s="180">
        <v>107</v>
      </c>
      <c r="E88" s="205">
        <v>0.28999999999999998</v>
      </c>
    </row>
    <row r="90" spans="1:7">
      <c r="A90" s="1123" t="s">
        <v>203</v>
      </c>
      <c r="B90" s="1123"/>
      <c r="C90" s="1123"/>
    </row>
  </sheetData>
  <mergeCells count="17">
    <mergeCell ref="A57:A64"/>
    <mergeCell ref="A65:A72"/>
    <mergeCell ref="A73:A80"/>
    <mergeCell ref="A81:A88"/>
    <mergeCell ref="A90:C90"/>
    <mergeCell ref="A49:A56"/>
    <mergeCell ref="A1:E1"/>
    <mergeCell ref="A3:E3"/>
    <mergeCell ref="A4:E4"/>
    <mergeCell ref="A5:E5"/>
    <mergeCell ref="A7:A8"/>
    <mergeCell ref="D7:E7"/>
    <mergeCell ref="A9:A16"/>
    <mergeCell ref="A17:A24"/>
    <mergeCell ref="A25:A32"/>
    <mergeCell ref="A33:A40"/>
    <mergeCell ref="A41:A48"/>
  </mergeCells>
  <conditionalFormatting sqref="G9:G84">
    <cfRule type="cellIs" dxfId="1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6" orientation="portrait" r:id="rId2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G90"/>
  <sheetViews>
    <sheetView view="pageBreakPreview" zoomScale="80" zoomScaleNormal="75" workbookViewId="0">
      <selection activeCell="E26" sqref="E26"/>
    </sheetView>
  </sheetViews>
  <sheetFormatPr baseColWidth="10" defaultRowHeight="12.75"/>
  <cols>
    <col min="1" max="1" width="31" style="551" customWidth="1"/>
    <col min="2" max="2" width="30.7109375" style="551" customWidth="1"/>
    <col min="3" max="5" width="30.140625" style="551" customWidth="1"/>
    <col min="6" max="16384" width="11.42578125" style="551"/>
  </cols>
  <sheetData>
    <row r="1" spans="1:7" ht="18">
      <c r="A1" s="1150" t="s">
        <v>312</v>
      </c>
      <c r="B1" s="1150"/>
      <c r="C1" s="1150"/>
      <c r="D1" s="1150"/>
      <c r="E1" s="1150"/>
      <c r="F1" s="161"/>
      <c r="G1" s="161"/>
    </row>
    <row r="3" spans="1:7" s="561" customFormat="1" ht="15">
      <c r="A3" s="1181" t="s">
        <v>708</v>
      </c>
      <c r="B3" s="1181"/>
      <c r="C3" s="1181"/>
      <c r="D3" s="1181"/>
      <c r="E3" s="1181"/>
      <c r="F3" s="560"/>
      <c r="G3" s="560"/>
    </row>
    <row r="4" spans="1:7" s="561" customFormat="1" ht="15" customHeight="1">
      <c r="A4" s="1181" t="s">
        <v>1170</v>
      </c>
      <c r="B4" s="1181"/>
      <c r="C4" s="1181"/>
      <c r="D4" s="1181"/>
      <c r="E4" s="1181"/>
      <c r="F4" s="576"/>
      <c r="G4" s="560"/>
    </row>
    <row r="5" spans="1:7" s="561" customFormat="1" ht="15">
      <c r="A5" s="1183" t="s">
        <v>509</v>
      </c>
      <c r="B5" s="1183"/>
      <c r="C5" s="1183"/>
      <c r="D5" s="1183"/>
      <c r="E5" s="1183"/>
    </row>
    <row r="6" spans="1:7" ht="13.5" thickBot="1">
      <c r="A6" s="89"/>
      <c r="B6" s="89"/>
      <c r="C6" s="89"/>
      <c r="D6" s="89"/>
      <c r="E6" s="89"/>
    </row>
    <row r="7" spans="1:7" ht="30" customHeight="1">
      <c r="A7" s="1152" t="s">
        <v>249</v>
      </c>
      <c r="B7" s="553" t="s">
        <v>541</v>
      </c>
      <c r="C7" s="553" t="s">
        <v>1001</v>
      </c>
      <c r="D7" s="1154" t="s">
        <v>582</v>
      </c>
      <c r="E7" s="1077"/>
    </row>
    <row r="8" spans="1:7" ht="22.5" customHeight="1" thickBot="1">
      <c r="A8" s="1153"/>
      <c r="B8" s="556" t="s">
        <v>955</v>
      </c>
      <c r="C8" s="556" t="s">
        <v>583</v>
      </c>
      <c r="D8" s="206" t="s">
        <v>1005</v>
      </c>
      <c r="E8" s="559" t="s">
        <v>609</v>
      </c>
    </row>
    <row r="9" spans="1:7">
      <c r="A9" s="1182" t="s">
        <v>535</v>
      </c>
      <c r="B9" s="391" t="s">
        <v>956</v>
      </c>
      <c r="C9" s="164">
        <v>15789.27</v>
      </c>
      <c r="D9" s="164">
        <v>96.13</v>
      </c>
      <c r="E9" s="165">
        <v>0.61</v>
      </c>
      <c r="F9" s="207"/>
      <c r="G9" s="208"/>
    </row>
    <row r="10" spans="1:7">
      <c r="A10" s="1148" t="s">
        <v>535</v>
      </c>
      <c r="B10" s="392" t="s">
        <v>957</v>
      </c>
      <c r="C10" s="166">
        <v>12782.26</v>
      </c>
      <c r="D10" s="166">
        <v>0.19</v>
      </c>
      <c r="E10" s="167" t="s">
        <v>547</v>
      </c>
      <c r="F10" s="207"/>
      <c r="G10" s="208"/>
    </row>
    <row r="11" spans="1:7">
      <c r="A11" s="1148" t="s">
        <v>535</v>
      </c>
      <c r="B11" s="393" t="s">
        <v>958</v>
      </c>
      <c r="C11" s="166">
        <v>25545.360000000001</v>
      </c>
      <c r="D11" s="166">
        <v>1.31</v>
      </c>
      <c r="E11" s="167">
        <v>0.01</v>
      </c>
      <c r="F11" s="207"/>
      <c r="G11" s="208"/>
    </row>
    <row r="12" spans="1:7">
      <c r="A12" s="1148" t="s">
        <v>535</v>
      </c>
      <c r="B12" s="393" t="s">
        <v>959</v>
      </c>
      <c r="C12" s="166">
        <v>11317.37</v>
      </c>
      <c r="D12" s="166">
        <v>4.5599999999999996</v>
      </c>
      <c r="E12" s="167">
        <v>0.04</v>
      </c>
      <c r="F12" s="207"/>
      <c r="G12" s="208"/>
    </row>
    <row r="13" spans="1:7">
      <c r="A13" s="1148" t="s">
        <v>535</v>
      </c>
      <c r="B13" s="393" t="s">
        <v>960</v>
      </c>
      <c r="C13" s="166">
        <v>2636.2</v>
      </c>
      <c r="D13" s="166">
        <v>0.94</v>
      </c>
      <c r="E13" s="167">
        <v>0.04</v>
      </c>
      <c r="F13" s="207"/>
      <c r="G13" s="208"/>
    </row>
    <row r="14" spans="1:7">
      <c r="A14" s="1148" t="s">
        <v>535</v>
      </c>
      <c r="B14" s="393" t="s">
        <v>961</v>
      </c>
      <c r="C14" s="166">
        <v>1160.5</v>
      </c>
      <c r="D14" s="166">
        <v>0.06</v>
      </c>
      <c r="E14" s="167">
        <v>0.01</v>
      </c>
      <c r="F14" s="207"/>
      <c r="G14" s="208"/>
    </row>
    <row r="15" spans="1:7">
      <c r="A15" s="1148" t="s">
        <v>535</v>
      </c>
      <c r="B15" s="393" t="s">
        <v>548</v>
      </c>
      <c r="C15" s="166">
        <v>234.97</v>
      </c>
      <c r="D15" s="166">
        <v>0</v>
      </c>
      <c r="E15" s="167">
        <v>0</v>
      </c>
      <c r="F15" s="207"/>
      <c r="G15" s="208"/>
    </row>
    <row r="16" spans="1:7">
      <c r="A16" s="1149" t="s">
        <v>535</v>
      </c>
      <c r="B16" s="510" t="s">
        <v>549</v>
      </c>
      <c r="C16" s="180">
        <v>69465.929999999993</v>
      </c>
      <c r="D16" s="180">
        <v>103.19</v>
      </c>
      <c r="E16" s="205">
        <v>0.15</v>
      </c>
      <c r="F16" s="207"/>
      <c r="G16" s="208"/>
    </row>
    <row r="17" spans="1:7">
      <c r="A17" s="1147" t="s">
        <v>647</v>
      </c>
      <c r="B17" s="394" t="s">
        <v>956</v>
      </c>
      <c r="C17" s="181">
        <v>229656.51</v>
      </c>
      <c r="D17" s="181">
        <v>9558.11</v>
      </c>
      <c r="E17" s="204">
        <v>4.16</v>
      </c>
      <c r="F17" s="207"/>
      <c r="G17" s="208"/>
    </row>
    <row r="18" spans="1:7">
      <c r="A18" s="1148" t="s">
        <v>647</v>
      </c>
      <c r="B18" s="392" t="s">
        <v>957</v>
      </c>
      <c r="C18" s="166">
        <v>94593.45</v>
      </c>
      <c r="D18" s="166">
        <v>3599.25</v>
      </c>
      <c r="E18" s="167">
        <v>3.8</v>
      </c>
      <c r="F18" s="207"/>
      <c r="G18" s="208"/>
    </row>
    <row r="19" spans="1:7">
      <c r="A19" s="1148" t="s">
        <v>647</v>
      </c>
      <c r="B19" s="393" t="s">
        <v>958</v>
      </c>
      <c r="C19" s="166">
        <v>100622.27</v>
      </c>
      <c r="D19" s="166">
        <v>3857</v>
      </c>
      <c r="E19" s="167">
        <v>3.83</v>
      </c>
      <c r="F19" s="207"/>
      <c r="G19" s="208"/>
    </row>
    <row r="20" spans="1:7">
      <c r="A20" s="1148" t="s">
        <v>647</v>
      </c>
      <c r="B20" s="393" t="s">
        <v>959</v>
      </c>
      <c r="C20" s="166">
        <v>44077.79</v>
      </c>
      <c r="D20" s="166">
        <v>1621.19</v>
      </c>
      <c r="E20" s="167">
        <v>3.68</v>
      </c>
      <c r="F20" s="207"/>
      <c r="G20" s="208"/>
    </row>
    <row r="21" spans="1:7">
      <c r="A21" s="1148" t="s">
        <v>647</v>
      </c>
      <c r="B21" s="393" t="s">
        <v>960</v>
      </c>
      <c r="C21" s="166">
        <v>18451.87</v>
      </c>
      <c r="D21" s="166">
        <v>523.38</v>
      </c>
      <c r="E21" s="167">
        <v>2.84</v>
      </c>
      <c r="F21" s="207"/>
      <c r="G21" s="208"/>
    </row>
    <row r="22" spans="1:7">
      <c r="A22" s="1148" t="s">
        <v>647</v>
      </c>
      <c r="B22" s="393" t="s">
        <v>961</v>
      </c>
      <c r="C22" s="166">
        <v>4435.09</v>
      </c>
      <c r="D22" s="166">
        <v>135.5</v>
      </c>
      <c r="E22" s="167">
        <v>3.06</v>
      </c>
      <c r="F22" s="207"/>
      <c r="G22" s="208"/>
    </row>
    <row r="23" spans="1:7">
      <c r="A23" s="1148" t="s">
        <v>647</v>
      </c>
      <c r="B23" s="393" t="s">
        <v>548</v>
      </c>
      <c r="C23" s="166">
        <v>617.58000000000004</v>
      </c>
      <c r="D23" s="166">
        <v>15.88</v>
      </c>
      <c r="E23" s="167">
        <v>2.57</v>
      </c>
      <c r="F23" s="207"/>
      <c r="G23" s="208"/>
    </row>
    <row r="24" spans="1:7">
      <c r="A24" s="1149" t="s">
        <v>647</v>
      </c>
      <c r="B24" s="510" t="s">
        <v>549</v>
      </c>
      <c r="C24" s="180">
        <v>492454.56</v>
      </c>
      <c r="D24" s="180">
        <v>19310.310000000001</v>
      </c>
      <c r="E24" s="205">
        <v>3.92</v>
      </c>
      <c r="F24" s="207"/>
      <c r="G24" s="208"/>
    </row>
    <row r="25" spans="1:7">
      <c r="A25" s="1147" t="s">
        <v>978</v>
      </c>
      <c r="B25" s="394" t="s">
        <v>956</v>
      </c>
      <c r="C25" s="181">
        <v>62030.400000000001</v>
      </c>
      <c r="D25" s="181">
        <v>420.38</v>
      </c>
      <c r="E25" s="204">
        <v>0.68</v>
      </c>
      <c r="F25" s="207"/>
      <c r="G25" s="208"/>
    </row>
    <row r="26" spans="1:7">
      <c r="A26" s="1148" t="s">
        <v>978</v>
      </c>
      <c r="B26" s="392" t="s">
        <v>957</v>
      </c>
      <c r="C26" s="166">
        <v>5336.62</v>
      </c>
      <c r="D26" s="166">
        <v>511.38</v>
      </c>
      <c r="E26" s="167">
        <v>9.58</v>
      </c>
      <c r="F26" s="207"/>
      <c r="G26" s="208"/>
    </row>
    <row r="27" spans="1:7">
      <c r="A27" s="1148" t="s">
        <v>978</v>
      </c>
      <c r="B27" s="393" t="s">
        <v>958</v>
      </c>
      <c r="C27" s="166">
        <v>6613.32</v>
      </c>
      <c r="D27" s="166">
        <v>855</v>
      </c>
      <c r="E27" s="167">
        <v>12.93</v>
      </c>
      <c r="F27" s="207"/>
      <c r="G27" s="208"/>
    </row>
    <row r="28" spans="1:7">
      <c r="A28" s="1148" t="s">
        <v>978</v>
      </c>
      <c r="B28" s="393" t="s">
        <v>959</v>
      </c>
      <c r="C28" s="166">
        <v>3181.99</v>
      </c>
      <c r="D28" s="166">
        <v>385.06</v>
      </c>
      <c r="E28" s="167">
        <v>12.1</v>
      </c>
      <c r="F28" s="207"/>
      <c r="G28" s="208"/>
    </row>
    <row r="29" spans="1:7">
      <c r="A29" s="1148" t="s">
        <v>978</v>
      </c>
      <c r="B29" s="393" t="s">
        <v>960</v>
      </c>
      <c r="C29" s="166">
        <v>1438.63</v>
      </c>
      <c r="D29" s="166">
        <v>229.19</v>
      </c>
      <c r="E29" s="167">
        <v>15.93</v>
      </c>
      <c r="F29" s="207"/>
      <c r="G29" s="208"/>
    </row>
    <row r="30" spans="1:7">
      <c r="A30" s="1148" t="s">
        <v>978</v>
      </c>
      <c r="B30" s="393" t="s">
        <v>961</v>
      </c>
      <c r="C30" s="166">
        <v>156.43</v>
      </c>
      <c r="D30" s="166">
        <v>17.309999999999999</v>
      </c>
      <c r="E30" s="167">
        <v>11.07</v>
      </c>
      <c r="F30" s="207"/>
      <c r="G30" s="208"/>
    </row>
    <row r="31" spans="1:7">
      <c r="A31" s="1148" t="s">
        <v>978</v>
      </c>
      <c r="B31" s="393" t="s">
        <v>548</v>
      </c>
      <c r="C31" s="166">
        <v>5.13</v>
      </c>
      <c r="D31" s="166">
        <v>0</v>
      </c>
      <c r="E31" s="167">
        <v>0</v>
      </c>
      <c r="F31" s="207"/>
      <c r="G31" s="208"/>
    </row>
    <row r="32" spans="1:7">
      <c r="A32" s="1149" t="s">
        <v>978</v>
      </c>
      <c r="B32" s="510" t="s">
        <v>549</v>
      </c>
      <c r="C32" s="180">
        <v>78762.52</v>
      </c>
      <c r="D32" s="180">
        <v>2418.3200000000002</v>
      </c>
      <c r="E32" s="205">
        <v>3.07</v>
      </c>
      <c r="F32" s="207"/>
      <c r="G32" s="208"/>
    </row>
    <row r="33" spans="1:7">
      <c r="A33" s="1147" t="s">
        <v>154</v>
      </c>
      <c r="B33" s="394" t="s">
        <v>956</v>
      </c>
      <c r="C33" s="181">
        <v>946916.55</v>
      </c>
      <c r="D33" s="181">
        <v>1771.5</v>
      </c>
      <c r="E33" s="204">
        <v>0.19</v>
      </c>
      <c r="F33" s="207"/>
      <c r="G33" s="208"/>
    </row>
    <row r="34" spans="1:7">
      <c r="A34" s="1148" t="s">
        <v>154</v>
      </c>
      <c r="B34" s="392" t="s">
        <v>957</v>
      </c>
      <c r="C34" s="166">
        <v>275713.17</v>
      </c>
      <c r="D34" s="166">
        <v>503.37</v>
      </c>
      <c r="E34" s="167">
        <v>0.18</v>
      </c>
      <c r="F34" s="207"/>
      <c r="G34" s="208"/>
    </row>
    <row r="35" spans="1:7">
      <c r="A35" s="1148" t="s">
        <v>154</v>
      </c>
      <c r="B35" s="393" t="s">
        <v>958</v>
      </c>
      <c r="C35" s="166">
        <v>228757.26</v>
      </c>
      <c r="D35" s="166">
        <v>285.62</v>
      </c>
      <c r="E35" s="167">
        <v>0.12</v>
      </c>
      <c r="F35" s="207"/>
      <c r="G35" s="208"/>
    </row>
    <row r="36" spans="1:7">
      <c r="A36" s="1148" t="s">
        <v>154</v>
      </c>
      <c r="B36" s="393" t="s">
        <v>959</v>
      </c>
      <c r="C36" s="166">
        <v>40635.339999999997</v>
      </c>
      <c r="D36" s="166">
        <v>48.19</v>
      </c>
      <c r="E36" s="167">
        <v>0.12</v>
      </c>
      <c r="F36" s="207"/>
      <c r="G36" s="208"/>
    </row>
    <row r="37" spans="1:7">
      <c r="A37" s="1148" t="s">
        <v>154</v>
      </c>
      <c r="B37" s="393" t="s">
        <v>960</v>
      </c>
      <c r="C37" s="166">
        <v>14205.29</v>
      </c>
      <c r="D37" s="166">
        <v>63.88</v>
      </c>
      <c r="E37" s="167">
        <v>0.45</v>
      </c>
      <c r="F37" s="207"/>
      <c r="G37" s="208"/>
    </row>
    <row r="38" spans="1:7">
      <c r="A38" s="1148" t="s">
        <v>154</v>
      </c>
      <c r="B38" s="393" t="s">
        <v>961</v>
      </c>
      <c r="C38" s="166">
        <v>8422.14</v>
      </c>
      <c r="D38" s="166">
        <v>40.06</v>
      </c>
      <c r="E38" s="167">
        <v>0.48</v>
      </c>
      <c r="F38" s="207"/>
      <c r="G38" s="208"/>
    </row>
    <row r="39" spans="1:7">
      <c r="A39" s="1148" t="s">
        <v>154</v>
      </c>
      <c r="B39" s="393" t="s">
        <v>548</v>
      </c>
      <c r="C39" s="166">
        <v>3839.29</v>
      </c>
      <c r="D39" s="166">
        <v>1.75</v>
      </c>
      <c r="E39" s="167">
        <v>0.05</v>
      </c>
      <c r="F39" s="207"/>
      <c r="G39" s="208"/>
    </row>
    <row r="40" spans="1:7">
      <c r="A40" s="1149" t="s">
        <v>154</v>
      </c>
      <c r="B40" s="510" t="s">
        <v>549</v>
      </c>
      <c r="C40" s="180">
        <v>1518489.04</v>
      </c>
      <c r="D40" s="180">
        <v>2714.37</v>
      </c>
      <c r="E40" s="205">
        <v>0.18</v>
      </c>
      <c r="F40" s="207"/>
      <c r="G40" s="208"/>
    </row>
    <row r="41" spans="1:7">
      <c r="A41" s="1147" t="s">
        <v>979</v>
      </c>
      <c r="B41" s="394" t="s">
        <v>956</v>
      </c>
      <c r="C41" s="181">
        <v>450174</v>
      </c>
      <c r="D41" s="181">
        <v>1588.88</v>
      </c>
      <c r="E41" s="204">
        <v>24.06</v>
      </c>
      <c r="F41" s="207"/>
      <c r="G41" s="208"/>
    </row>
    <row r="42" spans="1:7">
      <c r="A42" s="1148" t="s">
        <v>979</v>
      </c>
      <c r="B42" s="392" t="s">
        <v>957</v>
      </c>
      <c r="C42" s="166">
        <v>269771.76</v>
      </c>
      <c r="D42" s="166">
        <v>1859.81</v>
      </c>
      <c r="E42" s="167">
        <v>28.16</v>
      </c>
      <c r="F42" s="207"/>
      <c r="G42" s="208"/>
    </row>
    <row r="43" spans="1:7">
      <c r="A43" s="1148" t="s">
        <v>979</v>
      </c>
      <c r="B43" s="393" t="s">
        <v>958</v>
      </c>
      <c r="C43" s="166">
        <v>284458.43</v>
      </c>
      <c r="D43" s="166">
        <v>2480.81</v>
      </c>
      <c r="E43" s="167">
        <v>37.56</v>
      </c>
      <c r="F43" s="207"/>
      <c r="G43" s="208"/>
    </row>
    <row r="44" spans="1:7">
      <c r="A44" s="1148" t="s">
        <v>979</v>
      </c>
      <c r="B44" s="393" t="s">
        <v>959</v>
      </c>
      <c r="C44" s="166">
        <v>95923.79</v>
      </c>
      <c r="D44" s="166">
        <v>356.25</v>
      </c>
      <c r="E44" s="167">
        <v>5.39</v>
      </c>
      <c r="F44" s="207"/>
      <c r="G44" s="208"/>
    </row>
    <row r="45" spans="1:7">
      <c r="A45" s="1148" t="s">
        <v>979</v>
      </c>
      <c r="B45" s="393" t="s">
        <v>960</v>
      </c>
      <c r="C45" s="166">
        <v>54905.57</v>
      </c>
      <c r="D45" s="166">
        <v>168.88</v>
      </c>
      <c r="E45" s="167">
        <v>2.56</v>
      </c>
      <c r="F45" s="207"/>
      <c r="G45" s="208"/>
    </row>
    <row r="46" spans="1:7">
      <c r="A46" s="1148" t="s">
        <v>979</v>
      </c>
      <c r="B46" s="393" t="s">
        <v>961</v>
      </c>
      <c r="C46" s="166">
        <v>29173.11</v>
      </c>
      <c r="D46" s="166">
        <v>123.31</v>
      </c>
      <c r="E46" s="167">
        <v>1.87</v>
      </c>
      <c r="F46" s="207"/>
      <c r="G46" s="208"/>
    </row>
    <row r="47" spans="1:7">
      <c r="A47" s="1148" t="s">
        <v>979</v>
      </c>
      <c r="B47" s="393" t="s">
        <v>548</v>
      </c>
      <c r="C47" s="166">
        <v>11826.86</v>
      </c>
      <c r="D47" s="166">
        <v>26.5</v>
      </c>
      <c r="E47" s="167">
        <v>0.4</v>
      </c>
      <c r="F47" s="207"/>
      <c r="G47" s="208"/>
    </row>
    <row r="48" spans="1:7">
      <c r="A48" s="1149" t="s">
        <v>979</v>
      </c>
      <c r="B48" s="510" t="s">
        <v>549</v>
      </c>
      <c r="C48" s="180">
        <v>1196233.52</v>
      </c>
      <c r="D48" s="180">
        <v>6604.44</v>
      </c>
      <c r="E48" s="205">
        <v>0.55000000000000004</v>
      </c>
      <c r="F48" s="207"/>
      <c r="G48" s="208"/>
    </row>
    <row r="49" spans="1:7">
      <c r="A49" s="1147" t="s">
        <v>140</v>
      </c>
      <c r="B49" s="394" t="s">
        <v>956</v>
      </c>
      <c r="C49" s="181">
        <v>515653.17</v>
      </c>
      <c r="D49" s="181">
        <v>1571.25</v>
      </c>
      <c r="E49" s="204">
        <v>0.3</v>
      </c>
      <c r="F49" s="207"/>
      <c r="G49" s="208"/>
    </row>
    <row r="50" spans="1:7">
      <c r="A50" s="1148" t="s">
        <v>140</v>
      </c>
      <c r="B50" s="392" t="s">
        <v>957</v>
      </c>
      <c r="C50" s="166">
        <v>142357.95000000001</v>
      </c>
      <c r="D50" s="166">
        <v>1051.6300000000001</v>
      </c>
      <c r="E50" s="167">
        <v>0.74</v>
      </c>
      <c r="F50" s="207"/>
      <c r="G50" s="208"/>
    </row>
    <row r="51" spans="1:7">
      <c r="A51" s="1148" t="s">
        <v>140</v>
      </c>
      <c r="B51" s="393" t="s">
        <v>958</v>
      </c>
      <c r="C51" s="166">
        <v>156781.26</v>
      </c>
      <c r="D51" s="166">
        <v>1238.25</v>
      </c>
      <c r="E51" s="167">
        <v>0.79</v>
      </c>
      <c r="F51" s="207"/>
      <c r="G51" s="208"/>
    </row>
    <row r="52" spans="1:7">
      <c r="A52" s="1148" t="s">
        <v>140</v>
      </c>
      <c r="B52" s="393" t="s">
        <v>959</v>
      </c>
      <c r="C52" s="166">
        <v>75113.740000000005</v>
      </c>
      <c r="D52" s="166">
        <v>370.31</v>
      </c>
      <c r="E52" s="167">
        <v>0.49</v>
      </c>
      <c r="F52" s="207"/>
      <c r="G52" s="208"/>
    </row>
    <row r="53" spans="1:7">
      <c r="A53" s="1148" t="s">
        <v>140</v>
      </c>
      <c r="B53" s="393" t="s">
        <v>960</v>
      </c>
      <c r="C53" s="166">
        <v>39903.81</v>
      </c>
      <c r="D53" s="166">
        <v>63.81</v>
      </c>
      <c r="E53" s="167">
        <v>0.16</v>
      </c>
      <c r="F53" s="207"/>
      <c r="G53" s="208"/>
    </row>
    <row r="54" spans="1:7">
      <c r="A54" s="1148" t="s">
        <v>140</v>
      </c>
      <c r="B54" s="393" t="s">
        <v>961</v>
      </c>
      <c r="C54" s="166">
        <v>23244.14</v>
      </c>
      <c r="D54" s="166">
        <v>12.38</v>
      </c>
      <c r="E54" s="167">
        <v>0.05</v>
      </c>
      <c r="F54" s="207"/>
      <c r="G54" s="208"/>
    </row>
    <row r="55" spans="1:7">
      <c r="A55" s="1148" t="s">
        <v>140</v>
      </c>
      <c r="B55" s="393" t="s">
        <v>548</v>
      </c>
      <c r="C55" s="166">
        <v>18932.93</v>
      </c>
      <c r="D55" s="166">
        <v>9.06</v>
      </c>
      <c r="E55" s="167">
        <v>0.05</v>
      </c>
      <c r="F55" s="207"/>
      <c r="G55" s="208"/>
    </row>
    <row r="56" spans="1:7">
      <c r="A56" s="1149" t="s">
        <v>140</v>
      </c>
      <c r="B56" s="510" t="s">
        <v>549</v>
      </c>
      <c r="C56" s="180">
        <v>971987</v>
      </c>
      <c r="D56" s="180">
        <v>4316.6899999999996</v>
      </c>
      <c r="E56" s="205">
        <v>0.44</v>
      </c>
      <c r="F56" s="207"/>
      <c r="G56" s="208"/>
    </row>
    <row r="57" spans="1:7">
      <c r="A57" s="1147" t="s">
        <v>648</v>
      </c>
      <c r="B57" s="394" t="s">
        <v>956</v>
      </c>
      <c r="C57" s="166">
        <v>480705.63</v>
      </c>
      <c r="D57" s="166">
        <v>6564.51</v>
      </c>
      <c r="E57" s="167">
        <v>1.37</v>
      </c>
      <c r="F57" s="207"/>
      <c r="G57" s="208"/>
    </row>
    <row r="58" spans="1:7">
      <c r="A58" s="1148" t="s">
        <v>648</v>
      </c>
      <c r="B58" s="392" t="s">
        <v>957</v>
      </c>
      <c r="C58" s="166">
        <v>91127.18</v>
      </c>
      <c r="D58" s="166">
        <v>1448.56</v>
      </c>
      <c r="E58" s="167">
        <v>1.59</v>
      </c>
      <c r="F58" s="207"/>
      <c r="G58" s="208"/>
    </row>
    <row r="59" spans="1:7">
      <c r="A59" s="1148" t="s">
        <v>648</v>
      </c>
      <c r="B59" s="393" t="s">
        <v>958</v>
      </c>
      <c r="C59" s="166">
        <v>76577.84</v>
      </c>
      <c r="D59" s="166">
        <v>791.96</v>
      </c>
      <c r="E59" s="167">
        <v>1.03</v>
      </c>
      <c r="F59" s="207"/>
      <c r="G59" s="208"/>
    </row>
    <row r="60" spans="1:7">
      <c r="A60" s="1148" t="s">
        <v>648</v>
      </c>
      <c r="B60" s="393" t="s">
        <v>959</v>
      </c>
      <c r="C60" s="166">
        <v>29825.06</v>
      </c>
      <c r="D60" s="166">
        <v>173.6</v>
      </c>
      <c r="E60" s="167">
        <v>0.57999999999999996</v>
      </c>
      <c r="F60" s="207"/>
      <c r="G60" s="208"/>
    </row>
    <row r="61" spans="1:7">
      <c r="A61" s="1148" t="s">
        <v>648</v>
      </c>
      <c r="B61" s="393" t="s">
        <v>960</v>
      </c>
      <c r="C61" s="166">
        <v>18006.39</v>
      </c>
      <c r="D61" s="166">
        <v>128.47999999999999</v>
      </c>
      <c r="E61" s="167">
        <v>0.71</v>
      </c>
      <c r="F61" s="207"/>
      <c r="G61" s="208"/>
    </row>
    <row r="62" spans="1:7">
      <c r="A62" s="1148" t="s">
        <v>648</v>
      </c>
      <c r="B62" s="393" t="s">
        <v>961</v>
      </c>
      <c r="C62" s="166">
        <v>5787.65</v>
      </c>
      <c r="D62" s="166">
        <v>31.75</v>
      </c>
      <c r="E62" s="167">
        <v>0.55000000000000004</v>
      </c>
      <c r="F62" s="207"/>
      <c r="G62" s="208"/>
    </row>
    <row r="63" spans="1:7">
      <c r="A63" s="1148" t="s">
        <v>648</v>
      </c>
      <c r="B63" s="393" t="s">
        <v>548</v>
      </c>
      <c r="C63" s="166">
        <v>1463.48</v>
      </c>
      <c r="D63" s="166">
        <v>2.69</v>
      </c>
      <c r="E63" s="167">
        <v>0.18</v>
      </c>
      <c r="F63" s="207"/>
      <c r="G63" s="208"/>
    </row>
    <row r="64" spans="1:7">
      <c r="A64" s="1149" t="s">
        <v>648</v>
      </c>
      <c r="B64" s="510" t="s">
        <v>549</v>
      </c>
      <c r="C64" s="180">
        <v>703493.23</v>
      </c>
      <c r="D64" s="180">
        <v>9141.5499999999993</v>
      </c>
      <c r="E64" s="205">
        <v>1.3</v>
      </c>
      <c r="F64" s="207"/>
      <c r="G64" s="208"/>
    </row>
    <row r="65" spans="1:7">
      <c r="A65" s="1147" t="s">
        <v>980</v>
      </c>
      <c r="B65" s="394" t="s">
        <v>956</v>
      </c>
      <c r="C65" s="166">
        <v>108819.06</v>
      </c>
      <c r="D65" s="166">
        <v>931.5</v>
      </c>
      <c r="E65" s="167">
        <v>0.86</v>
      </c>
      <c r="F65" s="207"/>
      <c r="G65" s="208"/>
    </row>
    <row r="66" spans="1:7">
      <c r="A66" s="1148" t="s">
        <v>980</v>
      </c>
      <c r="B66" s="392" t="s">
        <v>957</v>
      </c>
      <c r="C66" s="166">
        <v>93238.54</v>
      </c>
      <c r="D66" s="166">
        <v>3291.75</v>
      </c>
      <c r="E66" s="167">
        <v>3.53</v>
      </c>
      <c r="F66" s="207"/>
      <c r="G66" s="208"/>
    </row>
    <row r="67" spans="1:7">
      <c r="A67" s="1148" t="s">
        <v>980</v>
      </c>
      <c r="B67" s="393" t="s">
        <v>958</v>
      </c>
      <c r="C67" s="166">
        <v>181970.41</v>
      </c>
      <c r="D67" s="166">
        <v>5649.31</v>
      </c>
      <c r="E67" s="167">
        <v>3.1</v>
      </c>
      <c r="F67" s="207"/>
      <c r="G67" s="208"/>
    </row>
    <row r="68" spans="1:7">
      <c r="A68" s="1148" t="s">
        <v>980</v>
      </c>
      <c r="B68" s="393" t="s">
        <v>959</v>
      </c>
      <c r="C68" s="166">
        <v>114000.66</v>
      </c>
      <c r="D68" s="166">
        <v>1012.63</v>
      </c>
      <c r="E68" s="167">
        <v>0.89</v>
      </c>
      <c r="F68" s="207"/>
      <c r="G68" s="208"/>
    </row>
    <row r="69" spans="1:7">
      <c r="A69" s="1148" t="s">
        <v>980</v>
      </c>
      <c r="B69" s="393" t="s">
        <v>960</v>
      </c>
      <c r="C69" s="166">
        <v>81553.960000000006</v>
      </c>
      <c r="D69" s="166">
        <v>1011.25</v>
      </c>
      <c r="E69" s="167">
        <v>1.24</v>
      </c>
      <c r="F69" s="207"/>
      <c r="G69" s="208"/>
    </row>
    <row r="70" spans="1:7">
      <c r="A70" s="1148" t="s">
        <v>980</v>
      </c>
      <c r="B70" s="393" t="s">
        <v>961</v>
      </c>
      <c r="C70" s="166">
        <v>68670.929999999993</v>
      </c>
      <c r="D70" s="166">
        <v>1319.81</v>
      </c>
      <c r="E70" s="167">
        <v>1.92</v>
      </c>
      <c r="F70" s="207"/>
      <c r="G70" s="208"/>
    </row>
    <row r="71" spans="1:7">
      <c r="A71" s="1148" t="s">
        <v>980</v>
      </c>
      <c r="B71" s="393" t="s">
        <v>548</v>
      </c>
      <c r="C71" s="166">
        <v>37997.599999999999</v>
      </c>
      <c r="D71" s="166">
        <v>439.19</v>
      </c>
      <c r="E71" s="167">
        <v>1.1599999999999999</v>
      </c>
      <c r="F71" s="207"/>
      <c r="G71" s="208"/>
    </row>
    <row r="72" spans="1:7">
      <c r="A72" s="1149" t="s">
        <v>980</v>
      </c>
      <c r="B72" s="510" t="s">
        <v>549</v>
      </c>
      <c r="C72" s="180">
        <v>686251.16</v>
      </c>
      <c r="D72" s="180">
        <v>13655.44</v>
      </c>
      <c r="E72" s="205">
        <v>1.99</v>
      </c>
      <c r="F72" s="207"/>
      <c r="G72" s="208"/>
    </row>
    <row r="73" spans="1:7">
      <c r="A73" s="1147" t="s">
        <v>981</v>
      </c>
      <c r="B73" s="394" t="s">
        <v>956</v>
      </c>
      <c r="C73" s="166">
        <v>513232.68</v>
      </c>
      <c r="D73" s="166">
        <v>70438.37</v>
      </c>
      <c r="E73" s="167">
        <v>13.72</v>
      </c>
      <c r="F73" s="207"/>
      <c r="G73" s="208"/>
    </row>
    <row r="74" spans="1:7">
      <c r="A74" s="1148" t="s">
        <v>981</v>
      </c>
      <c r="B74" s="392" t="s">
        <v>957</v>
      </c>
      <c r="C74" s="166">
        <v>217849.16</v>
      </c>
      <c r="D74" s="166">
        <v>31053</v>
      </c>
      <c r="E74" s="167">
        <v>14.25</v>
      </c>
      <c r="F74" s="207"/>
      <c r="G74" s="208"/>
    </row>
    <row r="75" spans="1:7">
      <c r="A75" s="1148" t="s">
        <v>981</v>
      </c>
      <c r="B75" s="393" t="s">
        <v>958</v>
      </c>
      <c r="C75" s="166">
        <v>199535.88</v>
      </c>
      <c r="D75" s="166">
        <v>30315.06</v>
      </c>
      <c r="E75" s="167">
        <v>15.19</v>
      </c>
      <c r="F75" s="207"/>
      <c r="G75" s="208"/>
    </row>
    <row r="76" spans="1:7">
      <c r="A76" s="1148" t="s">
        <v>981</v>
      </c>
      <c r="B76" s="393" t="s">
        <v>959</v>
      </c>
      <c r="C76" s="166">
        <v>82834.03</v>
      </c>
      <c r="D76" s="166">
        <v>13328.88</v>
      </c>
      <c r="E76" s="167">
        <v>16.09</v>
      </c>
      <c r="F76" s="207"/>
      <c r="G76" s="208"/>
    </row>
    <row r="77" spans="1:7">
      <c r="A77" s="1148" t="s">
        <v>981</v>
      </c>
      <c r="B77" s="393" t="s">
        <v>960</v>
      </c>
      <c r="C77" s="166">
        <v>49029.35</v>
      </c>
      <c r="D77" s="166">
        <v>8532.44</v>
      </c>
      <c r="E77" s="167">
        <v>17.399999999999999</v>
      </c>
      <c r="F77" s="207"/>
      <c r="G77" s="208"/>
    </row>
    <row r="78" spans="1:7">
      <c r="A78" s="1148" t="s">
        <v>981</v>
      </c>
      <c r="B78" s="393" t="s">
        <v>961</v>
      </c>
      <c r="C78" s="166">
        <v>27432.47</v>
      </c>
      <c r="D78" s="166">
        <v>5326.81</v>
      </c>
      <c r="E78" s="167">
        <v>19.420000000000002</v>
      </c>
      <c r="F78" s="207"/>
      <c r="G78" s="208"/>
    </row>
    <row r="79" spans="1:7">
      <c r="A79" s="1148" t="s">
        <v>981</v>
      </c>
      <c r="B79" s="393" t="s">
        <v>548</v>
      </c>
      <c r="C79" s="166">
        <v>10923.46</v>
      </c>
      <c r="D79" s="166">
        <v>2033.75</v>
      </c>
      <c r="E79" s="167">
        <v>18.62</v>
      </c>
      <c r="F79" s="207"/>
      <c r="G79" s="208"/>
    </row>
    <row r="80" spans="1:7">
      <c r="A80" s="1149" t="s">
        <v>981</v>
      </c>
      <c r="B80" s="510" t="s">
        <v>549</v>
      </c>
      <c r="C80" s="180">
        <v>1100837.03</v>
      </c>
      <c r="D80" s="180">
        <v>161028.31</v>
      </c>
      <c r="E80" s="205">
        <v>14.63</v>
      </c>
      <c r="F80" s="207"/>
      <c r="G80" s="208"/>
    </row>
    <row r="81" spans="1:7">
      <c r="A81" s="1147" t="s">
        <v>982</v>
      </c>
      <c r="B81" s="394" t="s">
        <v>956</v>
      </c>
      <c r="C81" s="166">
        <v>489720.05</v>
      </c>
      <c r="D81" s="166">
        <v>18468.75</v>
      </c>
      <c r="E81" s="167">
        <v>3.77</v>
      </c>
      <c r="F81" s="207"/>
      <c r="G81" s="208"/>
    </row>
    <row r="82" spans="1:7">
      <c r="A82" s="1148" t="s">
        <v>982</v>
      </c>
      <c r="B82" s="392" t="s">
        <v>957</v>
      </c>
      <c r="C82" s="166">
        <v>179761.47</v>
      </c>
      <c r="D82" s="166">
        <v>3083.94</v>
      </c>
      <c r="E82" s="167">
        <v>1.72</v>
      </c>
      <c r="F82" s="207"/>
      <c r="G82" s="208"/>
    </row>
    <row r="83" spans="1:7">
      <c r="A83" s="1148" t="s">
        <v>982</v>
      </c>
      <c r="B83" s="393" t="s">
        <v>958</v>
      </c>
      <c r="C83" s="166">
        <v>191636.67</v>
      </c>
      <c r="D83" s="166">
        <v>2189.88</v>
      </c>
      <c r="E83" s="167">
        <v>1.1399999999999999</v>
      </c>
      <c r="F83" s="207"/>
      <c r="G83" s="208"/>
    </row>
    <row r="84" spans="1:7">
      <c r="A84" s="1148" t="s">
        <v>982</v>
      </c>
      <c r="B84" s="393" t="s">
        <v>959</v>
      </c>
      <c r="C84" s="166">
        <v>88228.29</v>
      </c>
      <c r="D84" s="166">
        <v>1045.06</v>
      </c>
      <c r="E84" s="167">
        <v>1.18</v>
      </c>
      <c r="F84" s="207"/>
      <c r="G84" s="208"/>
    </row>
    <row r="85" spans="1:7">
      <c r="A85" s="1148" t="s">
        <v>982</v>
      </c>
      <c r="B85" s="393" t="s">
        <v>960</v>
      </c>
      <c r="C85" s="166">
        <v>46645.79</v>
      </c>
      <c r="D85" s="166">
        <v>718.06</v>
      </c>
      <c r="E85" s="167">
        <v>1.54</v>
      </c>
    </row>
    <row r="86" spans="1:7">
      <c r="A86" s="1148" t="s">
        <v>982</v>
      </c>
      <c r="B86" s="393" t="s">
        <v>961</v>
      </c>
      <c r="C86" s="166">
        <v>17697.66</v>
      </c>
      <c r="D86" s="166">
        <v>482.19</v>
      </c>
      <c r="E86" s="167">
        <v>2.72</v>
      </c>
    </row>
    <row r="87" spans="1:7">
      <c r="A87" s="1148" t="s">
        <v>982</v>
      </c>
      <c r="B87" s="393" t="s">
        <v>548</v>
      </c>
      <c r="C87" s="166">
        <v>6252.66</v>
      </c>
      <c r="D87" s="166">
        <v>190.75</v>
      </c>
      <c r="E87" s="167">
        <v>3.05</v>
      </c>
    </row>
    <row r="88" spans="1:7">
      <c r="A88" s="1149" t="s">
        <v>982</v>
      </c>
      <c r="B88" s="510" t="s">
        <v>549</v>
      </c>
      <c r="C88" s="180">
        <v>1019942.59</v>
      </c>
      <c r="D88" s="180">
        <v>26178.63</v>
      </c>
      <c r="E88" s="205">
        <v>2.57</v>
      </c>
    </row>
    <row r="90" spans="1:7">
      <c r="A90" s="1123" t="s">
        <v>203</v>
      </c>
      <c r="B90" s="1123"/>
      <c r="C90" s="1123"/>
    </row>
  </sheetData>
  <mergeCells count="17">
    <mergeCell ref="A57:A64"/>
    <mergeCell ref="A65:A72"/>
    <mergeCell ref="A73:A80"/>
    <mergeCell ref="A81:A88"/>
    <mergeCell ref="A90:C90"/>
    <mergeCell ref="A49:A56"/>
    <mergeCell ref="A1:E1"/>
    <mergeCell ref="A3:E3"/>
    <mergeCell ref="A4:E4"/>
    <mergeCell ref="A5:E5"/>
    <mergeCell ref="A7:A8"/>
    <mergeCell ref="D7:E7"/>
    <mergeCell ref="A9:A16"/>
    <mergeCell ref="A17:A24"/>
    <mergeCell ref="A25:A32"/>
    <mergeCell ref="A33:A40"/>
    <mergeCell ref="A41:A48"/>
  </mergeCells>
  <conditionalFormatting sqref="G9:G84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3" orientation="portrait" r:id="rId2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G106"/>
  <sheetViews>
    <sheetView view="pageBreakPreview" zoomScale="80" zoomScaleNormal="75" workbookViewId="0">
      <selection activeCell="E26" sqref="E26"/>
    </sheetView>
  </sheetViews>
  <sheetFormatPr baseColWidth="10" defaultRowHeight="12.75"/>
  <cols>
    <col min="1" max="1" width="30.85546875" style="551" customWidth="1"/>
    <col min="2" max="2" width="30.7109375" style="551" customWidth="1"/>
    <col min="3" max="3" width="22.42578125" style="551" customWidth="1"/>
    <col min="4" max="4" width="22.7109375" style="551" customWidth="1"/>
    <col min="5" max="5" width="21.28515625" style="551" customWidth="1"/>
    <col min="6" max="16384" width="11.42578125" style="551"/>
  </cols>
  <sheetData>
    <row r="1" spans="1:7" ht="18">
      <c r="A1" s="1150" t="s">
        <v>312</v>
      </c>
      <c r="B1" s="1150"/>
      <c r="C1" s="1150"/>
      <c r="D1" s="1150"/>
      <c r="E1" s="1150"/>
      <c r="F1" s="161"/>
      <c r="G1" s="161"/>
    </row>
    <row r="3" spans="1:7" s="561" customFormat="1" ht="15">
      <c r="A3" s="1181" t="s">
        <v>709</v>
      </c>
      <c r="B3" s="1181"/>
      <c r="C3" s="1181"/>
      <c r="D3" s="1181"/>
      <c r="E3" s="1181"/>
      <c r="F3" s="560"/>
      <c r="G3" s="560"/>
    </row>
    <row r="4" spans="1:7" s="561" customFormat="1" ht="15" customHeight="1">
      <c r="A4" s="1181" t="s">
        <v>1170</v>
      </c>
      <c r="B4" s="1181"/>
      <c r="C4" s="1181"/>
      <c r="D4" s="1181"/>
      <c r="E4" s="1181"/>
      <c r="F4" s="576"/>
      <c r="G4" s="560"/>
    </row>
    <row r="5" spans="1:7" ht="15">
      <c r="A5" s="1129" t="s">
        <v>202</v>
      </c>
      <c r="B5" s="1129"/>
      <c r="C5" s="1129"/>
      <c r="D5" s="1129"/>
      <c r="E5" s="1129"/>
    </row>
    <row r="6" spans="1:7" ht="13.5" thickBot="1">
      <c r="A6" s="89"/>
      <c r="B6" s="89"/>
      <c r="C6" s="89"/>
      <c r="D6" s="89"/>
      <c r="E6" s="89"/>
    </row>
    <row r="7" spans="1:7" ht="38.25" customHeight="1">
      <c r="A7" s="1152" t="s">
        <v>249</v>
      </c>
      <c r="B7" s="553" t="s">
        <v>541</v>
      </c>
      <c r="C7" s="553" t="s">
        <v>1001</v>
      </c>
      <c r="D7" s="1154" t="s">
        <v>582</v>
      </c>
      <c r="E7" s="1077"/>
    </row>
    <row r="8" spans="1:7" ht="36.75" customHeight="1" thickBot="1">
      <c r="A8" s="1153"/>
      <c r="B8" s="556" t="s">
        <v>955</v>
      </c>
      <c r="C8" s="556" t="s">
        <v>583</v>
      </c>
      <c r="D8" s="206" t="s">
        <v>1005</v>
      </c>
      <c r="E8" s="559" t="s">
        <v>609</v>
      </c>
    </row>
    <row r="9" spans="1:7">
      <c r="A9" s="1182" t="s">
        <v>141</v>
      </c>
      <c r="B9" s="391" t="s">
        <v>956</v>
      </c>
      <c r="C9" s="164">
        <v>532588.4</v>
      </c>
      <c r="D9" s="164">
        <v>4910.5</v>
      </c>
      <c r="E9" s="165">
        <v>0.92</v>
      </c>
    </row>
    <row r="10" spans="1:7">
      <c r="A10" s="1148" t="s">
        <v>141</v>
      </c>
      <c r="B10" s="392" t="s">
        <v>957</v>
      </c>
      <c r="C10" s="166">
        <v>85484.98</v>
      </c>
      <c r="D10" s="166">
        <v>3013.69</v>
      </c>
      <c r="E10" s="167">
        <v>3.53</v>
      </c>
    </row>
    <row r="11" spans="1:7">
      <c r="A11" s="1148" t="s">
        <v>141</v>
      </c>
      <c r="B11" s="393" t="s">
        <v>958</v>
      </c>
      <c r="C11" s="166">
        <v>55371.47</v>
      </c>
      <c r="D11" s="166">
        <v>1558</v>
      </c>
      <c r="E11" s="167">
        <v>2.81</v>
      </c>
    </row>
    <row r="12" spans="1:7">
      <c r="A12" s="1148" t="s">
        <v>141</v>
      </c>
      <c r="B12" s="393" t="s">
        <v>959</v>
      </c>
      <c r="C12" s="166">
        <v>18982.8</v>
      </c>
      <c r="D12" s="166">
        <v>210</v>
      </c>
      <c r="E12" s="167">
        <v>1.1100000000000001</v>
      </c>
    </row>
    <row r="13" spans="1:7">
      <c r="A13" s="1148" t="s">
        <v>141</v>
      </c>
      <c r="B13" s="393" t="s">
        <v>960</v>
      </c>
      <c r="C13" s="166">
        <v>9978.14</v>
      </c>
      <c r="D13" s="166">
        <v>35.31</v>
      </c>
      <c r="E13" s="167">
        <v>0.35</v>
      </c>
    </row>
    <row r="14" spans="1:7">
      <c r="A14" s="1148" t="s">
        <v>141</v>
      </c>
      <c r="B14" s="393" t="s">
        <v>961</v>
      </c>
      <c r="C14" s="166">
        <v>4345.32</v>
      </c>
      <c r="D14" s="166">
        <v>32.31</v>
      </c>
      <c r="E14" s="167">
        <v>0.74</v>
      </c>
    </row>
    <row r="15" spans="1:7">
      <c r="A15" s="1148" t="s">
        <v>141</v>
      </c>
      <c r="B15" s="393" t="s">
        <v>548</v>
      </c>
      <c r="C15" s="166">
        <v>2483.14</v>
      </c>
      <c r="D15" s="166">
        <v>0.81</v>
      </c>
      <c r="E15" s="167">
        <v>0.03</v>
      </c>
    </row>
    <row r="16" spans="1:7" ht="13.5" customHeight="1">
      <c r="A16" s="1149" t="s">
        <v>141</v>
      </c>
      <c r="B16" s="510" t="s">
        <v>549</v>
      </c>
      <c r="C16" s="180">
        <v>709234.25</v>
      </c>
      <c r="D16" s="180">
        <v>9760.6200000000008</v>
      </c>
      <c r="E16" s="205">
        <v>1.38</v>
      </c>
    </row>
    <row r="17" spans="1:5">
      <c r="A17" s="1147" t="s">
        <v>276</v>
      </c>
      <c r="B17" s="394" t="s">
        <v>956</v>
      </c>
      <c r="C17" s="166">
        <v>604023.73</v>
      </c>
      <c r="D17" s="166">
        <v>5498.38</v>
      </c>
      <c r="E17" s="167">
        <v>0.91</v>
      </c>
    </row>
    <row r="18" spans="1:5">
      <c r="A18" s="1148" t="s">
        <v>142</v>
      </c>
      <c r="B18" s="392" t="s">
        <v>957</v>
      </c>
      <c r="C18" s="166">
        <v>83075.16</v>
      </c>
      <c r="D18" s="166">
        <v>304.94</v>
      </c>
      <c r="E18" s="167">
        <v>0.37</v>
      </c>
    </row>
    <row r="19" spans="1:5">
      <c r="A19" s="1148" t="s">
        <v>142</v>
      </c>
      <c r="B19" s="393" t="s">
        <v>958</v>
      </c>
      <c r="C19" s="166">
        <v>67662.53</v>
      </c>
      <c r="D19" s="166">
        <v>315.06</v>
      </c>
      <c r="E19" s="167">
        <v>0.47</v>
      </c>
    </row>
    <row r="20" spans="1:5">
      <c r="A20" s="1148" t="s">
        <v>142</v>
      </c>
      <c r="B20" s="393" t="s">
        <v>959</v>
      </c>
      <c r="C20" s="166">
        <v>24552.82</v>
      </c>
      <c r="D20" s="166">
        <v>123.56</v>
      </c>
      <c r="E20" s="167">
        <v>0.5</v>
      </c>
    </row>
    <row r="21" spans="1:5">
      <c r="A21" s="1148" t="s">
        <v>142</v>
      </c>
      <c r="B21" s="393" t="s">
        <v>960</v>
      </c>
      <c r="C21" s="166">
        <v>9938.49</v>
      </c>
      <c r="D21" s="166">
        <v>39.44</v>
      </c>
      <c r="E21" s="167">
        <v>0.4</v>
      </c>
    </row>
    <row r="22" spans="1:5">
      <c r="A22" s="1148" t="s">
        <v>142</v>
      </c>
      <c r="B22" s="393" t="s">
        <v>961</v>
      </c>
      <c r="C22" s="166">
        <v>1992.66</v>
      </c>
      <c r="D22" s="166">
        <v>9</v>
      </c>
      <c r="E22" s="167">
        <v>0.45</v>
      </c>
    </row>
    <row r="23" spans="1:5">
      <c r="A23" s="1148" t="s">
        <v>142</v>
      </c>
      <c r="B23" s="393" t="s">
        <v>548</v>
      </c>
      <c r="C23" s="166">
        <v>189.09</v>
      </c>
      <c r="D23" s="166">
        <v>3.75</v>
      </c>
      <c r="E23" s="167">
        <v>1.98</v>
      </c>
    </row>
    <row r="24" spans="1:5">
      <c r="A24" s="1149" t="s">
        <v>142</v>
      </c>
      <c r="B24" s="510" t="s">
        <v>549</v>
      </c>
      <c r="C24" s="180">
        <v>791434.48</v>
      </c>
      <c r="D24" s="180">
        <v>6294.13</v>
      </c>
      <c r="E24" s="205">
        <v>0.8</v>
      </c>
    </row>
    <row r="25" spans="1:5">
      <c r="A25" s="1147" t="s">
        <v>142</v>
      </c>
      <c r="B25" s="394" t="s">
        <v>956</v>
      </c>
      <c r="C25" s="166">
        <v>324174.45</v>
      </c>
      <c r="D25" s="166">
        <v>1253.56</v>
      </c>
      <c r="E25" s="167">
        <v>0.39</v>
      </c>
    </row>
    <row r="26" spans="1:5">
      <c r="A26" s="1148" t="s">
        <v>657</v>
      </c>
      <c r="B26" s="392" t="s">
        <v>957</v>
      </c>
      <c r="C26" s="166">
        <v>24448.6</v>
      </c>
      <c r="D26" s="166">
        <v>99.81</v>
      </c>
      <c r="E26" s="167">
        <v>0.41</v>
      </c>
    </row>
    <row r="27" spans="1:5">
      <c r="A27" s="1148" t="s">
        <v>657</v>
      </c>
      <c r="B27" s="393" t="s">
        <v>958</v>
      </c>
      <c r="C27" s="166">
        <v>39473.14</v>
      </c>
      <c r="D27" s="166">
        <v>48.19</v>
      </c>
      <c r="E27" s="167">
        <v>0.12</v>
      </c>
    </row>
    <row r="28" spans="1:5">
      <c r="A28" s="1148" t="s">
        <v>657</v>
      </c>
      <c r="B28" s="393" t="s">
        <v>959</v>
      </c>
      <c r="C28" s="166">
        <v>28007.919999999998</v>
      </c>
      <c r="D28" s="166">
        <v>0</v>
      </c>
      <c r="E28" s="167">
        <v>0</v>
      </c>
    </row>
    <row r="29" spans="1:5">
      <c r="A29" s="1148" t="s">
        <v>657</v>
      </c>
      <c r="B29" s="393" t="s">
        <v>960</v>
      </c>
      <c r="C29" s="166">
        <v>13305.46</v>
      </c>
      <c r="D29" s="166">
        <v>0</v>
      </c>
      <c r="E29" s="167">
        <v>0</v>
      </c>
    </row>
    <row r="30" spans="1:5">
      <c r="A30" s="1148" t="s">
        <v>657</v>
      </c>
      <c r="B30" s="393" t="s">
        <v>961</v>
      </c>
      <c r="C30" s="166">
        <v>2757.73</v>
      </c>
      <c r="D30" s="166">
        <v>0</v>
      </c>
      <c r="E30" s="167">
        <v>0</v>
      </c>
    </row>
    <row r="31" spans="1:5">
      <c r="A31" s="1148" t="s">
        <v>657</v>
      </c>
      <c r="B31" s="393" t="s">
        <v>548</v>
      </c>
      <c r="C31" s="166">
        <v>228.06</v>
      </c>
      <c r="D31" s="166">
        <v>0</v>
      </c>
      <c r="E31" s="167">
        <v>0</v>
      </c>
    </row>
    <row r="32" spans="1:5">
      <c r="A32" s="1149" t="s">
        <v>657</v>
      </c>
      <c r="B32" s="510" t="s">
        <v>549</v>
      </c>
      <c r="C32" s="180">
        <v>432395.36</v>
      </c>
      <c r="D32" s="180">
        <v>1401.56</v>
      </c>
      <c r="E32" s="205">
        <v>0.32</v>
      </c>
    </row>
    <row r="33" spans="1:5">
      <c r="A33" s="1147" t="s">
        <v>657</v>
      </c>
      <c r="B33" s="394" t="s">
        <v>956</v>
      </c>
      <c r="C33" s="166">
        <v>432468.52</v>
      </c>
      <c r="D33" s="166">
        <v>3436.13</v>
      </c>
      <c r="E33" s="167">
        <v>0.79</v>
      </c>
    </row>
    <row r="34" spans="1:5">
      <c r="A34" s="1148" t="s">
        <v>983</v>
      </c>
      <c r="B34" s="392" t="s">
        <v>957</v>
      </c>
      <c r="C34" s="166">
        <v>209467.33</v>
      </c>
      <c r="D34" s="166">
        <v>2063.75</v>
      </c>
      <c r="E34" s="167">
        <v>0.99</v>
      </c>
    </row>
    <row r="35" spans="1:5">
      <c r="A35" s="1148" t="s">
        <v>983</v>
      </c>
      <c r="B35" s="393" t="s">
        <v>958</v>
      </c>
      <c r="C35" s="166">
        <v>224647.84</v>
      </c>
      <c r="D35" s="166">
        <v>1345.25</v>
      </c>
      <c r="E35" s="167">
        <v>0.6</v>
      </c>
    </row>
    <row r="36" spans="1:5">
      <c r="A36" s="1148" t="s">
        <v>983</v>
      </c>
      <c r="B36" s="393" t="s">
        <v>959</v>
      </c>
      <c r="C36" s="166">
        <v>80608.53</v>
      </c>
      <c r="D36" s="166">
        <v>217.13</v>
      </c>
      <c r="E36" s="167">
        <v>0.27</v>
      </c>
    </row>
    <row r="37" spans="1:5">
      <c r="A37" s="1148" t="s">
        <v>983</v>
      </c>
      <c r="B37" s="393" t="s">
        <v>960</v>
      </c>
      <c r="C37" s="166">
        <v>54432.12</v>
      </c>
      <c r="D37" s="166">
        <v>27.94</v>
      </c>
      <c r="E37" s="167">
        <v>0.05</v>
      </c>
    </row>
    <row r="38" spans="1:5">
      <c r="A38" s="1148" t="s">
        <v>983</v>
      </c>
      <c r="B38" s="393" t="s">
        <v>961</v>
      </c>
      <c r="C38" s="166">
        <v>29343.49</v>
      </c>
      <c r="D38" s="166">
        <v>25.69</v>
      </c>
      <c r="E38" s="167">
        <v>0.09</v>
      </c>
    </row>
    <row r="39" spans="1:5">
      <c r="A39" s="1148" t="s">
        <v>983</v>
      </c>
      <c r="B39" s="393" t="s">
        <v>548</v>
      </c>
      <c r="C39" s="166">
        <v>5826.53</v>
      </c>
      <c r="D39" s="166">
        <v>9.3800000000000008</v>
      </c>
      <c r="E39" s="167">
        <v>0.16</v>
      </c>
    </row>
    <row r="40" spans="1:5">
      <c r="A40" s="1149" t="s">
        <v>983</v>
      </c>
      <c r="B40" s="510" t="s">
        <v>549</v>
      </c>
      <c r="C40" s="180">
        <v>1036794.36</v>
      </c>
      <c r="D40" s="180">
        <v>7125.27</v>
      </c>
      <c r="E40" s="205">
        <v>0.69</v>
      </c>
    </row>
    <row r="41" spans="1:5">
      <c r="A41" s="1147" t="s">
        <v>277</v>
      </c>
      <c r="B41" s="394" t="s">
        <v>956</v>
      </c>
      <c r="C41" s="166">
        <v>1055576.08</v>
      </c>
      <c r="D41" s="166">
        <v>670.81</v>
      </c>
      <c r="E41" s="167">
        <v>0.06</v>
      </c>
    </row>
    <row r="42" spans="1:5">
      <c r="A42" s="1148" t="s">
        <v>984</v>
      </c>
      <c r="B42" s="392" t="s">
        <v>957</v>
      </c>
      <c r="C42" s="166">
        <v>76007.570000000007</v>
      </c>
      <c r="D42" s="166">
        <v>67.94</v>
      </c>
      <c r="E42" s="167">
        <v>0.09</v>
      </c>
    </row>
    <row r="43" spans="1:5">
      <c r="A43" s="1148" t="s">
        <v>984</v>
      </c>
      <c r="B43" s="393" t="s">
        <v>958</v>
      </c>
      <c r="C43" s="166">
        <v>52680.34</v>
      </c>
      <c r="D43" s="166">
        <v>35.25</v>
      </c>
      <c r="E43" s="167">
        <v>7.0000000000000007E-2</v>
      </c>
    </row>
    <row r="44" spans="1:5">
      <c r="A44" s="1148" t="s">
        <v>984</v>
      </c>
      <c r="B44" s="393" t="s">
        <v>959</v>
      </c>
      <c r="C44" s="166">
        <v>15928.17</v>
      </c>
      <c r="D44" s="166">
        <v>14.31</v>
      </c>
      <c r="E44" s="167">
        <v>0.09</v>
      </c>
    </row>
    <row r="45" spans="1:5">
      <c r="A45" s="1148" t="s">
        <v>984</v>
      </c>
      <c r="B45" s="393" t="s">
        <v>960</v>
      </c>
      <c r="C45" s="166">
        <v>6732.76</v>
      </c>
      <c r="D45" s="166">
        <v>0.81</v>
      </c>
      <c r="E45" s="167">
        <v>0.01</v>
      </c>
    </row>
    <row r="46" spans="1:5">
      <c r="A46" s="1148" t="s">
        <v>984</v>
      </c>
      <c r="B46" s="393" t="s">
        <v>961</v>
      </c>
      <c r="C46" s="166">
        <v>2907.25</v>
      </c>
      <c r="D46" s="166">
        <v>0</v>
      </c>
      <c r="E46" s="167">
        <v>0</v>
      </c>
    </row>
    <row r="47" spans="1:5">
      <c r="A47" s="1148" t="s">
        <v>984</v>
      </c>
      <c r="B47" s="393" t="s">
        <v>548</v>
      </c>
      <c r="C47" s="166">
        <v>1707.19</v>
      </c>
      <c r="D47" s="166">
        <v>0</v>
      </c>
      <c r="E47" s="167">
        <v>0</v>
      </c>
    </row>
    <row r="48" spans="1:5">
      <c r="A48" s="1149" t="s">
        <v>984</v>
      </c>
      <c r="B48" s="510" t="s">
        <v>549</v>
      </c>
      <c r="C48" s="180">
        <v>1211539.3600000001</v>
      </c>
      <c r="D48" s="180">
        <v>789.12</v>
      </c>
      <c r="E48" s="205">
        <v>7.0000000000000007E-2</v>
      </c>
    </row>
    <row r="49" spans="1:5" s="561" customFormat="1">
      <c r="A49" s="1178" t="s">
        <v>1163</v>
      </c>
      <c r="B49" s="563" t="s">
        <v>956</v>
      </c>
      <c r="C49" s="567">
        <v>595552.23</v>
      </c>
      <c r="D49" s="567">
        <v>5244.93</v>
      </c>
      <c r="E49" s="568">
        <v>0.88</v>
      </c>
    </row>
    <row r="50" spans="1:5" s="561" customFormat="1">
      <c r="A50" s="1179"/>
      <c r="B50" s="566" t="s">
        <v>957</v>
      </c>
      <c r="C50" s="567">
        <v>46938.97</v>
      </c>
      <c r="D50" s="567">
        <v>248.38</v>
      </c>
      <c r="E50" s="568">
        <v>0.53</v>
      </c>
    </row>
    <row r="51" spans="1:5" s="561" customFormat="1">
      <c r="A51" s="1179"/>
      <c r="B51" s="569" t="s">
        <v>958</v>
      </c>
      <c r="C51" s="567">
        <v>30081.31</v>
      </c>
      <c r="D51" s="567">
        <v>322.38</v>
      </c>
      <c r="E51" s="568">
        <v>1.07</v>
      </c>
    </row>
    <row r="52" spans="1:5" s="561" customFormat="1">
      <c r="A52" s="1179"/>
      <c r="B52" s="569" t="s">
        <v>959</v>
      </c>
      <c r="C52" s="567">
        <v>5787.25</v>
      </c>
      <c r="D52" s="567">
        <v>68</v>
      </c>
      <c r="E52" s="568">
        <v>1.17</v>
      </c>
    </row>
    <row r="53" spans="1:5" s="561" customFormat="1">
      <c r="A53" s="1179"/>
      <c r="B53" s="569" t="s">
        <v>960</v>
      </c>
      <c r="C53" s="567">
        <v>914.07</v>
      </c>
      <c r="D53" s="567">
        <v>12.56</v>
      </c>
      <c r="E53" s="568">
        <v>1.37</v>
      </c>
    </row>
    <row r="54" spans="1:5" s="561" customFormat="1">
      <c r="A54" s="1179"/>
      <c r="B54" s="569" t="s">
        <v>961</v>
      </c>
      <c r="C54" s="567">
        <v>51.23</v>
      </c>
      <c r="D54" s="567">
        <v>0</v>
      </c>
      <c r="E54" s="568">
        <v>0</v>
      </c>
    </row>
    <row r="55" spans="1:5" s="561" customFormat="1">
      <c r="A55" s="1179"/>
      <c r="B55" s="569" t="s">
        <v>548</v>
      </c>
      <c r="C55" s="567">
        <v>0.31</v>
      </c>
      <c r="D55" s="567">
        <v>0</v>
      </c>
      <c r="E55" s="568">
        <v>0</v>
      </c>
    </row>
    <row r="56" spans="1:5" s="561" customFormat="1">
      <c r="A56" s="1180"/>
      <c r="B56" s="573" t="s">
        <v>549</v>
      </c>
      <c r="C56" s="574">
        <v>679325.37</v>
      </c>
      <c r="D56" s="574">
        <v>5896.2500000000009</v>
      </c>
      <c r="E56" s="575">
        <v>0.87</v>
      </c>
    </row>
    <row r="57" spans="1:5">
      <c r="A57" s="1147" t="s">
        <v>983</v>
      </c>
      <c r="B57" s="394" t="s">
        <v>956</v>
      </c>
      <c r="C57" s="166">
        <v>688884.69</v>
      </c>
      <c r="D57" s="166">
        <v>2061.8000000000002</v>
      </c>
      <c r="E57" s="167">
        <v>0.3</v>
      </c>
    </row>
    <row r="58" spans="1:5">
      <c r="A58" s="1148" t="s">
        <v>985</v>
      </c>
      <c r="B58" s="392" t="s">
        <v>957</v>
      </c>
      <c r="C58" s="166">
        <v>227370.14</v>
      </c>
      <c r="D58" s="166">
        <v>1553.63</v>
      </c>
      <c r="E58" s="167">
        <v>0.68</v>
      </c>
    </row>
    <row r="59" spans="1:5">
      <c r="A59" s="1148" t="s">
        <v>985</v>
      </c>
      <c r="B59" s="393" t="s">
        <v>958</v>
      </c>
      <c r="C59" s="166">
        <v>181861.73</v>
      </c>
      <c r="D59" s="166">
        <v>533.13</v>
      </c>
      <c r="E59" s="167">
        <v>0.28999999999999998</v>
      </c>
    </row>
    <row r="60" spans="1:5">
      <c r="A60" s="1148" t="s">
        <v>985</v>
      </c>
      <c r="B60" s="393" t="s">
        <v>959</v>
      </c>
      <c r="C60" s="166">
        <v>112617.7</v>
      </c>
      <c r="D60" s="166">
        <v>221.63</v>
      </c>
      <c r="E60" s="167">
        <v>0.2</v>
      </c>
    </row>
    <row r="61" spans="1:5">
      <c r="A61" s="1148" t="s">
        <v>985</v>
      </c>
      <c r="B61" s="393" t="s">
        <v>960</v>
      </c>
      <c r="C61" s="166">
        <v>67622.42</v>
      </c>
      <c r="D61" s="166">
        <v>219.75</v>
      </c>
      <c r="E61" s="167">
        <v>0.32</v>
      </c>
    </row>
    <row r="62" spans="1:5">
      <c r="A62" s="1148" t="s">
        <v>985</v>
      </c>
      <c r="B62" s="393" t="s">
        <v>961</v>
      </c>
      <c r="C62" s="166">
        <v>27835.439999999999</v>
      </c>
      <c r="D62" s="166">
        <v>110.56</v>
      </c>
      <c r="E62" s="167">
        <v>0.4</v>
      </c>
    </row>
    <row r="63" spans="1:5">
      <c r="A63" s="1148" t="s">
        <v>985</v>
      </c>
      <c r="B63" s="393" t="s">
        <v>548</v>
      </c>
      <c r="C63" s="166">
        <v>10345.17</v>
      </c>
      <c r="D63" s="166">
        <v>23.44</v>
      </c>
      <c r="E63" s="167">
        <v>0.23</v>
      </c>
    </row>
    <row r="64" spans="1:5">
      <c r="A64" s="1149" t="s">
        <v>985</v>
      </c>
      <c r="B64" s="510" t="s">
        <v>549</v>
      </c>
      <c r="C64" s="180">
        <v>1316537.29</v>
      </c>
      <c r="D64" s="180">
        <v>4723.9399999999996</v>
      </c>
      <c r="E64" s="205">
        <v>0.36</v>
      </c>
    </row>
    <row r="65" spans="1:5">
      <c r="A65" s="1147" t="s">
        <v>984</v>
      </c>
      <c r="B65" s="394" t="s">
        <v>956</v>
      </c>
      <c r="C65" s="166">
        <v>226904.09</v>
      </c>
      <c r="D65" s="166">
        <v>10469.81</v>
      </c>
      <c r="E65" s="167">
        <v>4.6100000000000003</v>
      </c>
    </row>
    <row r="66" spans="1:5">
      <c r="A66" s="1148" t="s">
        <v>986</v>
      </c>
      <c r="B66" s="392" t="s">
        <v>957</v>
      </c>
      <c r="C66" s="166">
        <v>124956.39</v>
      </c>
      <c r="D66" s="166">
        <v>9499.44</v>
      </c>
      <c r="E66" s="167">
        <v>7.6</v>
      </c>
    </row>
    <row r="67" spans="1:5">
      <c r="A67" s="1148" t="s">
        <v>986</v>
      </c>
      <c r="B67" s="393" t="s">
        <v>958</v>
      </c>
      <c r="C67" s="166">
        <v>112025.15</v>
      </c>
      <c r="D67" s="166">
        <v>5267</v>
      </c>
      <c r="E67" s="167">
        <v>4.7</v>
      </c>
    </row>
    <row r="68" spans="1:5">
      <c r="A68" s="1148" t="s">
        <v>986</v>
      </c>
      <c r="B68" s="393" t="s">
        <v>959</v>
      </c>
      <c r="C68" s="166">
        <v>61301.45</v>
      </c>
      <c r="D68" s="166">
        <v>818.56</v>
      </c>
      <c r="E68" s="167">
        <v>1.34</v>
      </c>
    </row>
    <row r="69" spans="1:5">
      <c r="A69" s="1148" t="s">
        <v>986</v>
      </c>
      <c r="B69" s="393" t="s">
        <v>960</v>
      </c>
      <c r="C69" s="166">
        <v>43197.39</v>
      </c>
      <c r="D69" s="166">
        <v>617.88</v>
      </c>
      <c r="E69" s="167">
        <v>1.43</v>
      </c>
    </row>
    <row r="70" spans="1:5">
      <c r="A70" s="1148" t="s">
        <v>986</v>
      </c>
      <c r="B70" s="393" t="s">
        <v>961</v>
      </c>
      <c r="C70" s="166">
        <v>22623.919999999998</v>
      </c>
      <c r="D70" s="166">
        <v>684.13</v>
      </c>
      <c r="E70" s="167">
        <v>3.02</v>
      </c>
    </row>
    <row r="71" spans="1:5">
      <c r="A71" s="1148" t="s">
        <v>986</v>
      </c>
      <c r="B71" s="393" t="s">
        <v>548</v>
      </c>
      <c r="C71" s="166">
        <v>7840.66</v>
      </c>
      <c r="D71" s="166">
        <v>282.44</v>
      </c>
      <c r="E71" s="167">
        <v>3.6</v>
      </c>
    </row>
    <row r="72" spans="1:5">
      <c r="A72" s="1149" t="s">
        <v>986</v>
      </c>
      <c r="B72" s="510" t="s">
        <v>549</v>
      </c>
      <c r="C72" s="180">
        <v>598849.05000000005</v>
      </c>
      <c r="D72" s="180">
        <v>27639.26</v>
      </c>
      <c r="E72" s="205">
        <v>4.62</v>
      </c>
    </row>
    <row r="73" spans="1:5">
      <c r="A73" s="1147" t="s">
        <v>985</v>
      </c>
      <c r="B73" s="394" t="s">
        <v>956</v>
      </c>
      <c r="C73" s="166">
        <v>56942.41</v>
      </c>
      <c r="D73" s="166">
        <v>393.06</v>
      </c>
      <c r="E73" s="167">
        <v>0.69</v>
      </c>
    </row>
    <row r="74" spans="1:5">
      <c r="A74" s="1148" t="s">
        <v>987</v>
      </c>
      <c r="B74" s="392" t="s">
        <v>957</v>
      </c>
      <c r="C74" s="166">
        <v>50700.97</v>
      </c>
      <c r="D74" s="166">
        <v>296.75</v>
      </c>
      <c r="E74" s="167">
        <v>0.59</v>
      </c>
    </row>
    <row r="75" spans="1:5">
      <c r="A75" s="1148" t="s">
        <v>987</v>
      </c>
      <c r="B75" s="393" t="s">
        <v>958</v>
      </c>
      <c r="C75" s="166">
        <v>59742.34</v>
      </c>
      <c r="D75" s="166">
        <v>401.19</v>
      </c>
      <c r="E75" s="167">
        <v>0.67</v>
      </c>
    </row>
    <row r="76" spans="1:5">
      <c r="A76" s="1148" t="s">
        <v>987</v>
      </c>
      <c r="B76" s="393" t="s">
        <v>959</v>
      </c>
      <c r="C76" s="166">
        <v>15005.26</v>
      </c>
      <c r="D76" s="166">
        <v>114.44</v>
      </c>
      <c r="E76" s="167">
        <v>0.76</v>
      </c>
    </row>
    <row r="77" spans="1:5">
      <c r="A77" s="1148" t="s">
        <v>987</v>
      </c>
      <c r="B77" s="393" t="s">
        <v>960</v>
      </c>
      <c r="C77" s="166">
        <v>4645.37</v>
      </c>
      <c r="D77" s="166">
        <v>22.25</v>
      </c>
      <c r="E77" s="167">
        <v>0.48</v>
      </c>
    </row>
    <row r="78" spans="1:5">
      <c r="A78" s="1148" t="s">
        <v>987</v>
      </c>
      <c r="B78" s="393" t="s">
        <v>961</v>
      </c>
      <c r="C78" s="166">
        <v>951.94</v>
      </c>
      <c r="D78" s="166">
        <v>0.31</v>
      </c>
      <c r="E78" s="167">
        <v>0.03</v>
      </c>
    </row>
    <row r="79" spans="1:5">
      <c r="A79" s="1148" t="s">
        <v>987</v>
      </c>
      <c r="B79" s="393" t="s">
        <v>548</v>
      </c>
      <c r="C79" s="166">
        <v>90.27</v>
      </c>
      <c r="D79" s="166">
        <v>0</v>
      </c>
      <c r="E79" s="167">
        <v>0</v>
      </c>
    </row>
    <row r="80" spans="1:5">
      <c r="A80" s="1149" t="s">
        <v>987</v>
      </c>
      <c r="B80" s="510" t="s">
        <v>549</v>
      </c>
      <c r="C80" s="180">
        <v>188078.56</v>
      </c>
      <c r="D80" s="180">
        <v>1228</v>
      </c>
      <c r="E80" s="205">
        <v>0.65</v>
      </c>
    </row>
    <row r="81" spans="1:5">
      <c r="A81" s="1147" t="s">
        <v>986</v>
      </c>
      <c r="B81" s="394" t="s">
        <v>956</v>
      </c>
      <c r="C81" s="166">
        <v>506454.27</v>
      </c>
      <c r="D81" s="166">
        <v>2719.8</v>
      </c>
      <c r="E81" s="167">
        <v>0.54</v>
      </c>
    </row>
    <row r="82" spans="1:5">
      <c r="A82" s="1148" t="s">
        <v>153</v>
      </c>
      <c r="B82" s="392" t="s">
        <v>957</v>
      </c>
      <c r="C82" s="166">
        <v>221571.05</v>
      </c>
      <c r="D82" s="166">
        <v>2046.13</v>
      </c>
      <c r="E82" s="167">
        <v>0.92</v>
      </c>
    </row>
    <row r="83" spans="1:5">
      <c r="A83" s="1148" t="s">
        <v>153</v>
      </c>
      <c r="B83" s="393" t="s">
        <v>958</v>
      </c>
      <c r="C83" s="166">
        <v>164091.01999999999</v>
      </c>
      <c r="D83" s="166">
        <v>1390.88</v>
      </c>
      <c r="E83" s="167">
        <v>0.85</v>
      </c>
    </row>
    <row r="84" spans="1:5">
      <c r="A84" s="1148" t="s">
        <v>153</v>
      </c>
      <c r="B84" s="393" t="s">
        <v>959</v>
      </c>
      <c r="C84" s="166">
        <v>66327.16</v>
      </c>
      <c r="D84" s="166">
        <v>174.56</v>
      </c>
      <c r="E84" s="167">
        <v>0.26</v>
      </c>
    </row>
    <row r="85" spans="1:5">
      <c r="A85" s="1148" t="s">
        <v>153</v>
      </c>
      <c r="B85" s="393" t="s">
        <v>960</v>
      </c>
      <c r="C85" s="166">
        <v>34483.94</v>
      </c>
      <c r="D85" s="166">
        <v>10.19</v>
      </c>
      <c r="E85" s="167">
        <v>0.03</v>
      </c>
    </row>
    <row r="86" spans="1:5">
      <c r="A86" s="1148" t="s">
        <v>153</v>
      </c>
      <c r="B86" s="393" t="s">
        <v>961</v>
      </c>
      <c r="C86" s="166">
        <v>12731.98</v>
      </c>
      <c r="D86" s="166">
        <v>29.44</v>
      </c>
      <c r="E86" s="167">
        <v>0.23</v>
      </c>
    </row>
    <row r="87" spans="1:5">
      <c r="A87" s="1148" t="s">
        <v>153</v>
      </c>
      <c r="B87" s="393" t="s">
        <v>548</v>
      </c>
      <c r="C87" s="166">
        <v>3473.89</v>
      </c>
      <c r="D87" s="166">
        <v>3.75</v>
      </c>
      <c r="E87" s="167">
        <v>0.11</v>
      </c>
    </row>
    <row r="88" spans="1:5" ht="13.5" thickBot="1">
      <c r="A88" s="1164" t="s">
        <v>153</v>
      </c>
      <c r="B88" s="146" t="s">
        <v>549</v>
      </c>
      <c r="C88" s="174">
        <v>1009133.31</v>
      </c>
      <c r="D88" s="174">
        <v>6374.75</v>
      </c>
      <c r="E88" s="179">
        <v>0.63</v>
      </c>
    </row>
    <row r="89" spans="1:5">
      <c r="A89" s="1147" t="s">
        <v>987</v>
      </c>
      <c r="B89" s="394" t="s">
        <v>956</v>
      </c>
      <c r="C89" s="166">
        <v>719808.1</v>
      </c>
      <c r="D89" s="166">
        <v>906.94</v>
      </c>
      <c r="E89" s="167">
        <v>0.13</v>
      </c>
    </row>
    <row r="90" spans="1:5">
      <c r="A90" s="1148" t="s">
        <v>153</v>
      </c>
      <c r="B90" s="392" t="s">
        <v>957</v>
      </c>
      <c r="C90" s="166">
        <v>40068.78</v>
      </c>
      <c r="D90" s="166">
        <v>96.38</v>
      </c>
      <c r="E90" s="167">
        <v>0.24</v>
      </c>
    </row>
    <row r="91" spans="1:5">
      <c r="A91" s="1148" t="s">
        <v>153</v>
      </c>
      <c r="B91" s="393" t="s">
        <v>958</v>
      </c>
      <c r="C91" s="166">
        <v>25721.759999999998</v>
      </c>
      <c r="D91" s="166">
        <v>56.69</v>
      </c>
      <c r="E91" s="167">
        <v>0.22</v>
      </c>
    </row>
    <row r="92" spans="1:5">
      <c r="A92" s="1148" t="s">
        <v>153</v>
      </c>
      <c r="B92" s="393" t="s">
        <v>959</v>
      </c>
      <c r="C92" s="166">
        <v>6153.21</v>
      </c>
      <c r="D92" s="166">
        <v>32.31</v>
      </c>
      <c r="E92" s="167">
        <v>0.53</v>
      </c>
    </row>
    <row r="93" spans="1:5">
      <c r="A93" s="1148" t="s">
        <v>153</v>
      </c>
      <c r="B93" s="393" t="s">
        <v>960</v>
      </c>
      <c r="C93" s="166">
        <v>838.85</v>
      </c>
      <c r="D93" s="166">
        <v>3</v>
      </c>
      <c r="E93" s="167">
        <v>0.36</v>
      </c>
    </row>
    <row r="94" spans="1:5">
      <c r="A94" s="1148" t="s">
        <v>153</v>
      </c>
      <c r="B94" s="393" t="s">
        <v>961</v>
      </c>
      <c r="C94" s="166">
        <v>29.26</v>
      </c>
      <c r="D94" s="166">
        <v>0</v>
      </c>
      <c r="E94" s="167">
        <v>0</v>
      </c>
    </row>
    <row r="95" spans="1:5">
      <c r="A95" s="1148" t="s">
        <v>153</v>
      </c>
      <c r="B95" s="393" t="s">
        <v>548</v>
      </c>
      <c r="C95" s="166">
        <v>0</v>
      </c>
      <c r="D95" s="166">
        <v>0</v>
      </c>
      <c r="E95" s="167">
        <v>0</v>
      </c>
    </row>
    <row r="96" spans="1:5" ht="13.5" thickBot="1">
      <c r="A96" s="1164" t="s">
        <v>153</v>
      </c>
      <c r="B96" s="146" t="s">
        <v>549</v>
      </c>
      <c r="C96" s="174">
        <v>792619.96</v>
      </c>
      <c r="D96" s="174">
        <v>1095.32</v>
      </c>
      <c r="E96" s="179">
        <v>0.14000000000000001</v>
      </c>
    </row>
    <row r="97" spans="1:5">
      <c r="A97" s="1147" t="s">
        <v>153</v>
      </c>
      <c r="B97" s="394" t="s">
        <v>956</v>
      </c>
      <c r="C97" s="166">
        <v>853008.3</v>
      </c>
      <c r="D97" s="166">
        <v>1409.93</v>
      </c>
      <c r="E97" s="167">
        <v>0.17</v>
      </c>
    </row>
    <row r="98" spans="1:5">
      <c r="A98" s="1148" t="s">
        <v>153</v>
      </c>
      <c r="B98" s="392" t="s">
        <v>957</v>
      </c>
      <c r="C98" s="166">
        <v>98957.13</v>
      </c>
      <c r="D98" s="166">
        <v>221.75</v>
      </c>
      <c r="E98" s="167">
        <v>0.22</v>
      </c>
    </row>
    <row r="99" spans="1:5">
      <c r="A99" s="1148" t="s">
        <v>153</v>
      </c>
      <c r="B99" s="393" t="s">
        <v>958</v>
      </c>
      <c r="C99" s="166">
        <v>57486.57</v>
      </c>
      <c r="D99" s="166">
        <v>146.75</v>
      </c>
      <c r="E99" s="167">
        <v>0.26</v>
      </c>
    </row>
    <row r="100" spans="1:5">
      <c r="A100" s="1148" t="s">
        <v>153</v>
      </c>
      <c r="B100" s="393" t="s">
        <v>959</v>
      </c>
      <c r="C100" s="166">
        <v>11133.93</v>
      </c>
      <c r="D100" s="166">
        <v>14.44</v>
      </c>
      <c r="E100" s="167">
        <v>0.13</v>
      </c>
    </row>
    <row r="101" spans="1:5">
      <c r="A101" s="1148" t="s">
        <v>153</v>
      </c>
      <c r="B101" s="393" t="s">
        <v>960</v>
      </c>
      <c r="C101" s="166">
        <v>3619.51</v>
      </c>
      <c r="D101" s="166">
        <v>0.94</v>
      </c>
      <c r="E101" s="167">
        <v>0.03</v>
      </c>
    </row>
    <row r="102" spans="1:5">
      <c r="A102" s="1148" t="s">
        <v>153</v>
      </c>
      <c r="B102" s="393" t="s">
        <v>961</v>
      </c>
      <c r="C102" s="166">
        <v>1337.07</v>
      </c>
      <c r="D102" s="166">
        <v>0</v>
      </c>
      <c r="E102" s="167">
        <v>0</v>
      </c>
    </row>
    <row r="103" spans="1:5">
      <c r="A103" s="1148" t="s">
        <v>153</v>
      </c>
      <c r="B103" s="393" t="s">
        <v>548</v>
      </c>
      <c r="C103" s="166">
        <v>573.95000000000005</v>
      </c>
      <c r="D103" s="166">
        <v>0</v>
      </c>
      <c r="E103" s="167">
        <v>0</v>
      </c>
    </row>
    <row r="104" spans="1:5" ht="13.5" thickBot="1">
      <c r="A104" s="1164" t="s">
        <v>153</v>
      </c>
      <c r="B104" s="146" t="s">
        <v>549</v>
      </c>
      <c r="C104" s="174">
        <v>1026116.46</v>
      </c>
      <c r="D104" s="174">
        <v>1793.81</v>
      </c>
      <c r="E104" s="179">
        <v>0.17</v>
      </c>
    </row>
    <row r="106" spans="1:5">
      <c r="A106" s="1123" t="s">
        <v>203</v>
      </c>
      <c r="B106" s="1123"/>
      <c r="C106" s="1123"/>
    </row>
  </sheetData>
  <mergeCells count="19">
    <mergeCell ref="A106:C106"/>
    <mergeCell ref="A57:A64"/>
    <mergeCell ref="A65:A72"/>
    <mergeCell ref="A73:A80"/>
    <mergeCell ref="A81:A88"/>
    <mergeCell ref="A89:A96"/>
    <mergeCell ref="A97:A104"/>
    <mergeCell ref="A49:A56"/>
    <mergeCell ref="A1:E1"/>
    <mergeCell ref="A3:E3"/>
    <mergeCell ref="A4:E4"/>
    <mergeCell ref="A5:E5"/>
    <mergeCell ref="A7:A8"/>
    <mergeCell ref="D7:E7"/>
    <mergeCell ref="A9:A16"/>
    <mergeCell ref="A17:A24"/>
    <mergeCell ref="A25:A32"/>
    <mergeCell ref="A33:A40"/>
    <mergeCell ref="A41:A48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2" orientation="portrait" r:id="rId2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N96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0.140625" style="209" customWidth="1"/>
    <col min="2" max="2" width="41.28515625" style="577" customWidth="1"/>
    <col min="3" max="3" width="10.85546875" style="577" bestFit="1" customWidth="1"/>
    <col min="4" max="4" width="11" style="577" bestFit="1" customWidth="1"/>
    <col min="5" max="5" width="12.5703125" style="577" bestFit="1" customWidth="1"/>
    <col min="6" max="6" width="11" style="577" bestFit="1" customWidth="1"/>
    <col min="7" max="7" width="11.5703125" style="577" bestFit="1" customWidth="1"/>
    <col min="8" max="8" width="11" style="577" bestFit="1" customWidth="1"/>
    <col min="9" max="9" width="11.5703125" style="577" bestFit="1" customWidth="1"/>
    <col min="10" max="10" width="11" style="577" bestFit="1" customWidth="1"/>
    <col min="11" max="11" width="11.140625" style="577" bestFit="1" customWidth="1"/>
    <col min="12" max="12" width="11" style="577" bestFit="1" customWidth="1"/>
    <col min="13" max="13" width="12.85546875" style="577" bestFit="1" customWidth="1"/>
    <col min="14" max="14" width="11" style="577" bestFit="1" customWidth="1"/>
    <col min="15" max="16384" width="11.42578125" style="577"/>
  </cols>
  <sheetData>
    <row r="1" spans="1:14" ht="18">
      <c r="A1" s="1065" t="s">
        <v>540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</row>
    <row r="2" spans="1:1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578" customFormat="1" ht="15">
      <c r="A3" s="1151" t="s">
        <v>1171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  <c r="M3" s="1151"/>
      <c r="N3" s="1151"/>
    </row>
    <row r="4" spans="1:14" ht="13.5" thickBot="1"/>
    <row r="5" spans="1:14" s="579" customFormat="1" ht="41.25" customHeight="1">
      <c r="A5" s="1152" t="s">
        <v>249</v>
      </c>
      <c r="B5" s="1168" t="s">
        <v>586</v>
      </c>
      <c r="C5" s="1170" t="s">
        <v>587</v>
      </c>
      <c r="D5" s="1170"/>
      <c r="E5" s="1170"/>
      <c r="F5" s="1170"/>
      <c r="G5" s="1170"/>
      <c r="H5" s="1170"/>
      <c r="I5" s="1170"/>
      <c r="J5" s="1170"/>
      <c r="K5" s="1170"/>
      <c r="L5" s="1170"/>
      <c r="M5" s="1168" t="s">
        <v>1001</v>
      </c>
      <c r="N5" s="1171"/>
    </row>
    <row r="6" spans="1:14" s="579" customFormat="1" ht="34.5" customHeight="1">
      <c r="A6" s="1166"/>
      <c r="B6" s="1169"/>
      <c r="C6" s="1172" t="s">
        <v>588</v>
      </c>
      <c r="D6" s="1172"/>
      <c r="E6" s="1172" t="s">
        <v>589</v>
      </c>
      <c r="F6" s="1172"/>
      <c r="G6" s="1172" t="s">
        <v>560</v>
      </c>
      <c r="H6" s="1172"/>
      <c r="I6" s="1172" t="s">
        <v>561</v>
      </c>
      <c r="J6" s="1172"/>
      <c r="K6" s="1172" t="s">
        <v>590</v>
      </c>
      <c r="L6" s="1172"/>
      <c r="M6" s="1173" t="s">
        <v>562</v>
      </c>
      <c r="N6" s="1174"/>
    </row>
    <row r="7" spans="1:14" s="579" customFormat="1" ht="30" customHeight="1" thickBot="1">
      <c r="A7" s="1153"/>
      <c r="B7" s="1184"/>
      <c r="C7" s="206" t="s">
        <v>1005</v>
      </c>
      <c r="D7" s="206" t="s">
        <v>940</v>
      </c>
      <c r="E7" s="206" t="s">
        <v>1005</v>
      </c>
      <c r="F7" s="206" t="s">
        <v>940</v>
      </c>
      <c r="G7" s="206" t="s">
        <v>1005</v>
      </c>
      <c r="H7" s="206" t="s">
        <v>940</v>
      </c>
      <c r="I7" s="206" t="s">
        <v>1005</v>
      </c>
      <c r="J7" s="206" t="s">
        <v>940</v>
      </c>
      <c r="K7" s="206" t="s">
        <v>1005</v>
      </c>
      <c r="L7" s="206" t="s">
        <v>940</v>
      </c>
      <c r="M7" s="206" t="s">
        <v>1005</v>
      </c>
      <c r="N7" s="559" t="s">
        <v>940</v>
      </c>
    </row>
    <row r="8" spans="1:14" ht="21" customHeight="1">
      <c r="A8" s="1186" t="s">
        <v>139</v>
      </c>
      <c r="B8" s="401" t="s">
        <v>591</v>
      </c>
      <c r="C8" s="164">
        <v>0</v>
      </c>
      <c r="D8" s="164">
        <v>0</v>
      </c>
      <c r="E8" s="164">
        <v>0</v>
      </c>
      <c r="F8" s="164">
        <v>0</v>
      </c>
      <c r="G8" s="164">
        <v>136245.88</v>
      </c>
      <c r="H8" s="164">
        <v>17.14</v>
      </c>
      <c r="I8" s="164">
        <v>7243.87</v>
      </c>
      <c r="J8" s="164">
        <v>0.91</v>
      </c>
      <c r="K8" s="164">
        <v>52.47</v>
      </c>
      <c r="L8" s="164">
        <v>0.01</v>
      </c>
      <c r="M8" s="164">
        <v>143542.22</v>
      </c>
      <c r="N8" s="165">
        <v>18.059999999999999</v>
      </c>
    </row>
    <row r="9" spans="1:14">
      <c r="A9" s="1187"/>
      <c r="B9" s="195" t="s">
        <v>592</v>
      </c>
      <c r="C9" s="166">
        <v>0</v>
      </c>
      <c r="D9" s="166">
        <v>0</v>
      </c>
      <c r="E9" s="166">
        <v>0</v>
      </c>
      <c r="F9" s="166">
        <v>0</v>
      </c>
      <c r="G9" s="166">
        <v>3297.31</v>
      </c>
      <c r="H9" s="166">
        <v>0.41</v>
      </c>
      <c r="I9" s="166">
        <v>105.62</v>
      </c>
      <c r="J9" s="166">
        <v>0.01</v>
      </c>
      <c r="K9" s="166">
        <v>0</v>
      </c>
      <c r="L9" s="166">
        <v>0</v>
      </c>
      <c r="M9" s="166">
        <v>3402.93</v>
      </c>
      <c r="N9" s="167">
        <v>0.42</v>
      </c>
    </row>
    <row r="10" spans="1:14">
      <c r="A10" s="1187"/>
      <c r="B10" s="195" t="s">
        <v>593</v>
      </c>
      <c r="C10" s="166">
        <v>0</v>
      </c>
      <c r="D10" s="166">
        <v>0</v>
      </c>
      <c r="E10" s="166">
        <v>0</v>
      </c>
      <c r="F10" s="166">
        <v>0</v>
      </c>
      <c r="G10" s="166">
        <v>255050.3</v>
      </c>
      <c r="H10" s="166">
        <v>32.1</v>
      </c>
      <c r="I10" s="166">
        <v>165878.54</v>
      </c>
      <c r="J10" s="166">
        <v>20.86</v>
      </c>
      <c r="K10" s="166">
        <v>16231.44</v>
      </c>
      <c r="L10" s="166">
        <v>2.04</v>
      </c>
      <c r="M10" s="166">
        <v>437160.28</v>
      </c>
      <c r="N10" s="167">
        <v>55</v>
      </c>
    </row>
    <row r="11" spans="1:14">
      <c r="A11" s="1187"/>
      <c r="B11" s="195" t="s">
        <v>597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190.74</v>
      </c>
      <c r="J11" s="166">
        <v>0.02</v>
      </c>
      <c r="K11" s="166">
        <v>0</v>
      </c>
      <c r="L11" s="166">
        <v>0</v>
      </c>
      <c r="M11" s="166">
        <v>190.74</v>
      </c>
      <c r="N11" s="167">
        <v>0.02</v>
      </c>
    </row>
    <row r="12" spans="1:14">
      <c r="A12" s="1187"/>
      <c r="B12" s="195" t="s">
        <v>598</v>
      </c>
      <c r="C12" s="166">
        <v>0</v>
      </c>
      <c r="D12" s="166">
        <v>0</v>
      </c>
      <c r="E12" s="166">
        <v>0</v>
      </c>
      <c r="F12" s="166">
        <v>0</v>
      </c>
      <c r="G12" s="166">
        <v>1276.5</v>
      </c>
      <c r="H12" s="166">
        <v>0.16</v>
      </c>
      <c r="I12" s="166">
        <v>797.59</v>
      </c>
      <c r="J12" s="166">
        <v>0.1</v>
      </c>
      <c r="K12" s="166">
        <v>0</v>
      </c>
      <c r="L12" s="166">
        <v>0</v>
      </c>
      <c r="M12" s="166">
        <v>2074.09</v>
      </c>
      <c r="N12" s="167">
        <v>0.26</v>
      </c>
    </row>
    <row r="13" spans="1:14">
      <c r="A13" s="1187"/>
      <c r="B13" s="195" t="s">
        <v>599</v>
      </c>
      <c r="C13" s="166">
        <v>0.81</v>
      </c>
      <c r="D13" s="166">
        <v>0</v>
      </c>
      <c r="E13" s="166">
        <v>180806.09</v>
      </c>
      <c r="F13" s="166">
        <v>22.74</v>
      </c>
      <c r="G13" s="166">
        <v>20.83</v>
      </c>
      <c r="H13" s="166">
        <v>0</v>
      </c>
      <c r="I13" s="166">
        <v>2.13</v>
      </c>
      <c r="J13" s="166">
        <v>0</v>
      </c>
      <c r="K13" s="166">
        <v>0</v>
      </c>
      <c r="L13" s="166">
        <v>0</v>
      </c>
      <c r="M13" s="166">
        <v>180829.86</v>
      </c>
      <c r="N13" s="167">
        <v>22.74</v>
      </c>
    </row>
    <row r="14" spans="1:14">
      <c r="A14" s="1187"/>
      <c r="B14" s="195" t="s">
        <v>80</v>
      </c>
      <c r="C14" s="166">
        <v>0.81</v>
      </c>
      <c r="D14" s="166">
        <v>0</v>
      </c>
      <c r="E14" s="166">
        <v>180806.09</v>
      </c>
      <c r="F14" s="166">
        <v>22.74</v>
      </c>
      <c r="G14" s="166">
        <v>395890.82</v>
      </c>
      <c r="H14" s="166">
        <v>49.81</v>
      </c>
      <c r="I14" s="166">
        <v>174218.49</v>
      </c>
      <c r="J14" s="166">
        <v>21.9</v>
      </c>
      <c r="K14" s="166">
        <v>16283.91</v>
      </c>
      <c r="L14" s="166">
        <v>2.0499999999999998</v>
      </c>
      <c r="M14" s="166">
        <v>767200.12</v>
      </c>
      <c r="N14" s="167">
        <v>96.5</v>
      </c>
    </row>
    <row r="15" spans="1:14">
      <c r="A15" s="1187"/>
      <c r="B15" s="195" t="s">
        <v>550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6282.19</v>
      </c>
      <c r="N15" s="167">
        <v>0.79</v>
      </c>
    </row>
    <row r="16" spans="1:14">
      <c r="A16" s="1187"/>
      <c r="B16" s="195" t="s">
        <v>551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21556.11</v>
      </c>
      <c r="N16" s="167">
        <v>2.71</v>
      </c>
    </row>
    <row r="17" spans="1:14">
      <c r="A17" s="1188"/>
      <c r="B17" s="210" t="s">
        <v>629</v>
      </c>
      <c r="C17" s="180">
        <v>0.81</v>
      </c>
      <c r="D17" s="180">
        <v>0</v>
      </c>
      <c r="E17" s="180">
        <v>180806.09</v>
      </c>
      <c r="F17" s="180">
        <v>22.74</v>
      </c>
      <c r="G17" s="180">
        <v>395890.82</v>
      </c>
      <c r="H17" s="180">
        <v>49.81</v>
      </c>
      <c r="I17" s="180">
        <v>174218.49</v>
      </c>
      <c r="J17" s="180">
        <v>21.9</v>
      </c>
      <c r="K17" s="180">
        <v>16283.91</v>
      </c>
      <c r="L17" s="180">
        <v>2.0499999999999998</v>
      </c>
      <c r="M17" s="180">
        <v>795038.42</v>
      </c>
      <c r="N17" s="205">
        <v>100</v>
      </c>
    </row>
    <row r="18" spans="1:14">
      <c r="A18" s="1189" t="s">
        <v>962</v>
      </c>
      <c r="B18" s="195" t="s">
        <v>591</v>
      </c>
      <c r="C18" s="166">
        <v>0</v>
      </c>
      <c r="D18" s="166">
        <v>0</v>
      </c>
      <c r="E18" s="166">
        <v>0</v>
      </c>
      <c r="F18" s="166">
        <v>0</v>
      </c>
      <c r="G18" s="166">
        <v>143853.76000000001</v>
      </c>
      <c r="H18" s="166">
        <v>24.74</v>
      </c>
      <c r="I18" s="166">
        <v>10385.14</v>
      </c>
      <c r="J18" s="166">
        <v>1.79</v>
      </c>
      <c r="K18" s="166">
        <v>1700.97</v>
      </c>
      <c r="L18" s="166">
        <v>0.28999999999999998</v>
      </c>
      <c r="M18" s="166">
        <v>155939.87</v>
      </c>
      <c r="N18" s="167">
        <v>26.82</v>
      </c>
    </row>
    <row r="19" spans="1:14">
      <c r="A19" s="1189" t="s">
        <v>962</v>
      </c>
      <c r="B19" s="195" t="s">
        <v>592</v>
      </c>
      <c r="C19" s="166">
        <v>0</v>
      </c>
      <c r="D19" s="166">
        <v>0</v>
      </c>
      <c r="E19" s="166">
        <v>0</v>
      </c>
      <c r="F19" s="166">
        <v>0</v>
      </c>
      <c r="G19" s="166">
        <v>8341.3799999999992</v>
      </c>
      <c r="H19" s="166">
        <v>1.43</v>
      </c>
      <c r="I19" s="166">
        <v>94.09</v>
      </c>
      <c r="J19" s="166">
        <v>0.02</v>
      </c>
      <c r="K19" s="166">
        <v>0.75</v>
      </c>
      <c r="L19" s="166" t="s">
        <v>547</v>
      </c>
      <c r="M19" s="166">
        <v>8436.2199999999993</v>
      </c>
      <c r="N19" s="167">
        <v>1.45</v>
      </c>
    </row>
    <row r="20" spans="1:14">
      <c r="A20" s="1189" t="s">
        <v>962</v>
      </c>
      <c r="B20" s="195" t="s">
        <v>593</v>
      </c>
      <c r="C20" s="166">
        <v>0</v>
      </c>
      <c r="D20" s="166">
        <v>0</v>
      </c>
      <c r="E20" s="166">
        <v>0</v>
      </c>
      <c r="F20" s="166">
        <v>0</v>
      </c>
      <c r="G20" s="166">
        <v>93136.43</v>
      </c>
      <c r="H20" s="166">
        <v>16.010000000000002</v>
      </c>
      <c r="I20" s="166">
        <v>146888.67000000001</v>
      </c>
      <c r="J20" s="166">
        <v>25.24</v>
      </c>
      <c r="K20" s="166">
        <v>33973.589999999997</v>
      </c>
      <c r="L20" s="166">
        <v>5.84</v>
      </c>
      <c r="M20" s="166">
        <v>273998.69</v>
      </c>
      <c r="N20" s="167">
        <v>47.09</v>
      </c>
    </row>
    <row r="21" spans="1:14">
      <c r="A21" s="1189" t="s">
        <v>962</v>
      </c>
      <c r="B21" s="195" t="s">
        <v>597</v>
      </c>
      <c r="C21" s="166">
        <v>0</v>
      </c>
      <c r="D21" s="166">
        <v>0</v>
      </c>
      <c r="E21" s="166">
        <v>0</v>
      </c>
      <c r="F21" s="166">
        <v>0</v>
      </c>
      <c r="G21" s="166">
        <v>9014.5400000000009</v>
      </c>
      <c r="H21" s="166">
        <v>1.55</v>
      </c>
      <c r="I21" s="166">
        <v>9533.94</v>
      </c>
      <c r="J21" s="166">
        <v>1.64</v>
      </c>
      <c r="K21" s="166">
        <v>643.54</v>
      </c>
      <c r="L21" s="166">
        <v>0.11</v>
      </c>
      <c r="M21" s="166">
        <v>19192.02</v>
      </c>
      <c r="N21" s="167">
        <v>3.3</v>
      </c>
    </row>
    <row r="22" spans="1:14">
      <c r="A22" s="1189" t="s">
        <v>962</v>
      </c>
      <c r="B22" s="195" t="s">
        <v>598</v>
      </c>
      <c r="C22" s="166">
        <v>0</v>
      </c>
      <c r="D22" s="166">
        <v>0</v>
      </c>
      <c r="E22" s="166">
        <v>0</v>
      </c>
      <c r="F22" s="166">
        <v>0</v>
      </c>
      <c r="G22" s="166">
        <v>3223.88</v>
      </c>
      <c r="H22" s="166">
        <v>0.55000000000000004</v>
      </c>
      <c r="I22" s="166">
        <v>8296.52</v>
      </c>
      <c r="J22" s="166">
        <v>1.43</v>
      </c>
      <c r="K22" s="166">
        <v>1431.02</v>
      </c>
      <c r="L22" s="166">
        <v>0.25</v>
      </c>
      <c r="M22" s="166">
        <v>12951.42</v>
      </c>
      <c r="N22" s="167">
        <v>2.23</v>
      </c>
    </row>
    <row r="23" spans="1:14">
      <c r="A23" s="1189" t="s">
        <v>962</v>
      </c>
      <c r="B23" s="195" t="s">
        <v>594</v>
      </c>
      <c r="C23" s="166">
        <v>0</v>
      </c>
      <c r="D23" s="166">
        <v>0</v>
      </c>
      <c r="E23" s="166">
        <v>49229.48</v>
      </c>
      <c r="F23" s="166">
        <v>8.4600000000000009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49229.48</v>
      </c>
      <c r="N23" s="167">
        <v>8.4600000000000009</v>
      </c>
    </row>
    <row r="24" spans="1:14">
      <c r="A24" s="1189" t="s">
        <v>962</v>
      </c>
      <c r="B24" s="195" t="s">
        <v>80</v>
      </c>
      <c r="C24" s="166">
        <v>0</v>
      </c>
      <c r="D24" s="166">
        <v>0</v>
      </c>
      <c r="E24" s="166">
        <v>49229.48</v>
      </c>
      <c r="F24" s="166">
        <v>8.4600000000000009</v>
      </c>
      <c r="G24" s="166">
        <v>257569.99</v>
      </c>
      <c r="H24" s="166">
        <v>44.28</v>
      </c>
      <c r="I24" s="166">
        <v>175198.36</v>
      </c>
      <c r="J24" s="166">
        <v>30.12</v>
      </c>
      <c r="K24" s="166">
        <v>37749.870000000003</v>
      </c>
      <c r="L24" s="166">
        <v>6.49</v>
      </c>
      <c r="M24" s="166">
        <v>519747.7</v>
      </c>
      <c r="N24" s="167">
        <v>89.35</v>
      </c>
    </row>
    <row r="25" spans="1:14">
      <c r="A25" s="1189" t="s">
        <v>962</v>
      </c>
      <c r="B25" s="195" t="s">
        <v>550</v>
      </c>
      <c r="C25" s="166">
        <v>0</v>
      </c>
      <c r="D25" s="166">
        <v>0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6">
        <v>10512.03</v>
      </c>
      <c r="N25" s="167">
        <v>1.81</v>
      </c>
    </row>
    <row r="26" spans="1:14">
      <c r="A26" s="1189" t="s">
        <v>962</v>
      </c>
      <c r="B26" s="195" t="s">
        <v>551</v>
      </c>
      <c r="C26" s="166">
        <v>0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51398.46</v>
      </c>
      <c r="N26" s="167">
        <v>8.84</v>
      </c>
    </row>
    <row r="27" spans="1:14">
      <c r="A27" s="1189" t="s">
        <v>962</v>
      </c>
      <c r="B27" s="210" t="s">
        <v>629</v>
      </c>
      <c r="C27" s="180">
        <v>0</v>
      </c>
      <c r="D27" s="180">
        <v>0</v>
      </c>
      <c r="E27" s="180">
        <v>49229.48</v>
      </c>
      <c r="F27" s="180">
        <v>8.4600000000000009</v>
      </c>
      <c r="G27" s="180">
        <v>257569.99</v>
      </c>
      <c r="H27" s="180">
        <v>44.28</v>
      </c>
      <c r="I27" s="180">
        <v>175198.36</v>
      </c>
      <c r="J27" s="180">
        <v>30.12</v>
      </c>
      <c r="K27" s="180">
        <v>37749.870000000003</v>
      </c>
      <c r="L27" s="180">
        <v>6.49</v>
      </c>
      <c r="M27" s="180">
        <v>581658.18999999994</v>
      </c>
      <c r="N27" s="205">
        <v>100</v>
      </c>
    </row>
    <row r="28" spans="1:14">
      <c r="A28" s="1189" t="s">
        <v>963</v>
      </c>
      <c r="B28" s="195" t="s">
        <v>591</v>
      </c>
      <c r="C28" s="166">
        <v>0</v>
      </c>
      <c r="D28" s="166">
        <v>0</v>
      </c>
      <c r="E28" s="166">
        <v>0</v>
      </c>
      <c r="F28" s="166">
        <v>0</v>
      </c>
      <c r="G28" s="166">
        <v>146078.66</v>
      </c>
      <c r="H28" s="166">
        <v>16.649999999999999</v>
      </c>
      <c r="I28" s="166">
        <v>24504.07</v>
      </c>
      <c r="J28" s="166">
        <v>2.79</v>
      </c>
      <c r="K28" s="166">
        <v>3189.21</v>
      </c>
      <c r="L28" s="166">
        <v>0.36</v>
      </c>
      <c r="M28" s="166">
        <v>173771.94</v>
      </c>
      <c r="N28" s="167">
        <v>19.8</v>
      </c>
    </row>
    <row r="29" spans="1:14">
      <c r="A29" s="1189" t="s">
        <v>963</v>
      </c>
      <c r="B29" s="195" t="s">
        <v>592</v>
      </c>
      <c r="C29" s="166">
        <v>0</v>
      </c>
      <c r="D29" s="166">
        <v>0</v>
      </c>
      <c r="E29" s="166">
        <v>0</v>
      </c>
      <c r="F29" s="166">
        <v>0</v>
      </c>
      <c r="G29" s="166">
        <v>3930.22</v>
      </c>
      <c r="H29" s="166">
        <v>0.45</v>
      </c>
      <c r="I29" s="166">
        <v>3.56</v>
      </c>
      <c r="J29" s="166" t="s">
        <v>547</v>
      </c>
      <c r="K29" s="166">
        <v>0</v>
      </c>
      <c r="L29" s="166">
        <v>0</v>
      </c>
      <c r="M29" s="166">
        <v>3933.78</v>
      </c>
      <c r="N29" s="167">
        <v>0.45</v>
      </c>
    </row>
    <row r="30" spans="1:14">
      <c r="A30" s="1189" t="s">
        <v>963</v>
      </c>
      <c r="B30" s="195" t="s">
        <v>593</v>
      </c>
      <c r="C30" s="166">
        <v>0</v>
      </c>
      <c r="D30" s="166">
        <v>0</v>
      </c>
      <c r="E30" s="166">
        <v>0</v>
      </c>
      <c r="F30" s="166">
        <v>0</v>
      </c>
      <c r="G30" s="166">
        <v>191801.7</v>
      </c>
      <c r="H30" s="166">
        <v>21.85</v>
      </c>
      <c r="I30" s="166">
        <v>364029.41</v>
      </c>
      <c r="J30" s="166">
        <v>41.49</v>
      </c>
      <c r="K30" s="166">
        <v>40843.81</v>
      </c>
      <c r="L30" s="166">
        <v>4.67</v>
      </c>
      <c r="M30" s="166">
        <v>596674.92000000004</v>
      </c>
      <c r="N30" s="167">
        <v>68.010000000000005</v>
      </c>
    </row>
    <row r="31" spans="1:14">
      <c r="A31" s="1189" t="s">
        <v>963</v>
      </c>
      <c r="B31" s="195" t="s">
        <v>597</v>
      </c>
      <c r="C31" s="166">
        <v>0</v>
      </c>
      <c r="D31" s="166">
        <v>0</v>
      </c>
      <c r="E31" s="166">
        <v>0</v>
      </c>
      <c r="F31" s="166">
        <v>0</v>
      </c>
      <c r="G31" s="166">
        <v>1992.95</v>
      </c>
      <c r="H31" s="166">
        <v>0.23</v>
      </c>
      <c r="I31" s="166">
        <v>1339.3</v>
      </c>
      <c r="J31" s="166">
        <v>0.15</v>
      </c>
      <c r="K31" s="166">
        <v>28.14</v>
      </c>
      <c r="L31" s="166" t="s">
        <v>547</v>
      </c>
      <c r="M31" s="166">
        <v>3360.39</v>
      </c>
      <c r="N31" s="167">
        <v>0.38</v>
      </c>
    </row>
    <row r="32" spans="1:14">
      <c r="A32" s="1189" t="s">
        <v>963</v>
      </c>
      <c r="B32" s="195" t="s">
        <v>598</v>
      </c>
      <c r="C32" s="166">
        <v>0</v>
      </c>
      <c r="D32" s="166">
        <v>0</v>
      </c>
      <c r="E32" s="166">
        <v>0</v>
      </c>
      <c r="F32" s="166">
        <v>0</v>
      </c>
      <c r="G32" s="166">
        <v>1205.52</v>
      </c>
      <c r="H32" s="166">
        <v>0.14000000000000001</v>
      </c>
      <c r="I32" s="166">
        <v>15792.04</v>
      </c>
      <c r="J32" s="166">
        <v>1.8</v>
      </c>
      <c r="K32" s="166">
        <v>14689.54</v>
      </c>
      <c r="L32" s="166">
        <v>1.67</v>
      </c>
      <c r="M32" s="166">
        <v>31687.1</v>
      </c>
      <c r="N32" s="167">
        <v>3.61</v>
      </c>
    </row>
    <row r="33" spans="1:14">
      <c r="A33" s="1189" t="s">
        <v>963</v>
      </c>
      <c r="B33" s="195" t="s">
        <v>594</v>
      </c>
      <c r="C33" s="166">
        <v>0</v>
      </c>
      <c r="D33" s="166">
        <v>0</v>
      </c>
      <c r="E33" s="166">
        <v>36958.94</v>
      </c>
      <c r="F33" s="166">
        <v>4.21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6">
        <v>36958.94</v>
      </c>
      <c r="N33" s="167">
        <v>4.21</v>
      </c>
    </row>
    <row r="34" spans="1:14">
      <c r="A34" s="1189" t="s">
        <v>963</v>
      </c>
      <c r="B34" s="195" t="s">
        <v>80</v>
      </c>
      <c r="C34" s="166">
        <v>0</v>
      </c>
      <c r="D34" s="166">
        <v>0</v>
      </c>
      <c r="E34" s="166">
        <v>36958.94</v>
      </c>
      <c r="F34" s="166">
        <v>4.21</v>
      </c>
      <c r="G34" s="166">
        <v>345009.05</v>
      </c>
      <c r="H34" s="166">
        <v>39.32</v>
      </c>
      <c r="I34" s="166">
        <v>405668.38</v>
      </c>
      <c r="J34" s="166">
        <v>46.23</v>
      </c>
      <c r="K34" s="166">
        <v>58750.7</v>
      </c>
      <c r="L34" s="166">
        <v>6.7</v>
      </c>
      <c r="M34" s="166">
        <v>846387.07</v>
      </c>
      <c r="N34" s="167">
        <v>96.46</v>
      </c>
    </row>
    <row r="35" spans="1:14">
      <c r="A35" s="1189" t="s">
        <v>963</v>
      </c>
      <c r="B35" s="195" t="s">
        <v>550</v>
      </c>
      <c r="C35" s="166">
        <v>0</v>
      </c>
      <c r="D35" s="166">
        <v>0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0</v>
      </c>
      <c r="M35" s="166">
        <v>10391.5</v>
      </c>
      <c r="N35" s="167">
        <v>1.18</v>
      </c>
    </row>
    <row r="36" spans="1:14">
      <c r="A36" s="1189" t="s">
        <v>963</v>
      </c>
      <c r="B36" s="195" t="s">
        <v>551</v>
      </c>
      <c r="C36" s="166">
        <v>0</v>
      </c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20710.009999999998</v>
      </c>
      <c r="N36" s="167">
        <v>2.36</v>
      </c>
    </row>
    <row r="37" spans="1:14">
      <c r="A37" s="1189" t="s">
        <v>963</v>
      </c>
      <c r="B37" s="210" t="s">
        <v>629</v>
      </c>
      <c r="C37" s="180">
        <v>0</v>
      </c>
      <c r="D37" s="180">
        <v>0</v>
      </c>
      <c r="E37" s="180">
        <v>36958.94</v>
      </c>
      <c r="F37" s="180">
        <v>4.21</v>
      </c>
      <c r="G37" s="180">
        <v>345009.05</v>
      </c>
      <c r="H37" s="180">
        <v>39.32</v>
      </c>
      <c r="I37" s="180">
        <v>405668.38</v>
      </c>
      <c r="J37" s="180">
        <v>46.23</v>
      </c>
      <c r="K37" s="180">
        <v>58750.7</v>
      </c>
      <c r="L37" s="180">
        <v>6.7</v>
      </c>
      <c r="M37" s="180">
        <v>877488.58</v>
      </c>
      <c r="N37" s="205">
        <v>100</v>
      </c>
    </row>
    <row r="38" spans="1:14">
      <c r="A38" s="1189" t="s">
        <v>155</v>
      </c>
      <c r="B38" s="195" t="s">
        <v>591</v>
      </c>
      <c r="C38" s="166">
        <v>0</v>
      </c>
      <c r="D38" s="166">
        <v>0</v>
      </c>
      <c r="E38" s="166">
        <v>0</v>
      </c>
      <c r="F38" s="166">
        <v>0</v>
      </c>
      <c r="G38" s="166">
        <v>176636.95</v>
      </c>
      <c r="H38" s="166">
        <v>21.93</v>
      </c>
      <c r="I38" s="166">
        <v>6915.24</v>
      </c>
      <c r="J38" s="166">
        <v>0.86</v>
      </c>
      <c r="K38" s="166">
        <v>5834.44</v>
      </c>
      <c r="L38" s="166">
        <v>0.72</v>
      </c>
      <c r="M38" s="166">
        <v>189386.63</v>
      </c>
      <c r="N38" s="167">
        <v>23.51</v>
      </c>
    </row>
    <row r="39" spans="1:14">
      <c r="A39" s="1189"/>
      <c r="B39" s="195" t="s">
        <v>592</v>
      </c>
      <c r="C39" s="166">
        <v>0</v>
      </c>
      <c r="D39" s="166">
        <v>0</v>
      </c>
      <c r="E39" s="166">
        <v>0</v>
      </c>
      <c r="F39" s="166">
        <v>0</v>
      </c>
      <c r="G39" s="166">
        <v>1092.6199999999999</v>
      </c>
      <c r="H39" s="166">
        <v>0.14000000000000001</v>
      </c>
      <c r="I39" s="166">
        <v>163.13999999999999</v>
      </c>
      <c r="J39" s="166">
        <v>0.02</v>
      </c>
      <c r="K39" s="166">
        <v>1.56</v>
      </c>
      <c r="L39" s="166" t="s">
        <v>605</v>
      </c>
      <c r="M39" s="166">
        <v>1257.32</v>
      </c>
      <c r="N39" s="167">
        <v>0.16</v>
      </c>
    </row>
    <row r="40" spans="1:14">
      <c r="A40" s="1189"/>
      <c r="B40" s="195" t="s">
        <v>593</v>
      </c>
      <c r="C40" s="166">
        <v>0</v>
      </c>
      <c r="D40" s="166">
        <v>0</v>
      </c>
      <c r="E40" s="166">
        <v>0</v>
      </c>
      <c r="F40" s="166">
        <v>0</v>
      </c>
      <c r="G40" s="166">
        <v>20493.7</v>
      </c>
      <c r="H40" s="166">
        <v>2.5499999999999998</v>
      </c>
      <c r="I40" s="166">
        <v>11139.62</v>
      </c>
      <c r="J40" s="166">
        <v>1.39</v>
      </c>
      <c r="K40" s="166">
        <v>1240.07</v>
      </c>
      <c r="L40" s="166">
        <v>0.15</v>
      </c>
      <c r="M40" s="166">
        <v>32873.39</v>
      </c>
      <c r="N40" s="167">
        <v>4.09</v>
      </c>
    </row>
    <row r="41" spans="1:14">
      <c r="A41" s="1189"/>
      <c r="B41" s="195" t="s">
        <v>597</v>
      </c>
      <c r="C41" s="166">
        <v>0</v>
      </c>
      <c r="D41" s="166">
        <v>0</v>
      </c>
      <c r="E41" s="166">
        <v>0</v>
      </c>
      <c r="F41" s="166">
        <v>0</v>
      </c>
      <c r="G41" s="166">
        <v>2090.1</v>
      </c>
      <c r="H41" s="166">
        <v>0.26</v>
      </c>
      <c r="I41" s="166">
        <v>91.7</v>
      </c>
      <c r="J41" s="166">
        <v>0.01</v>
      </c>
      <c r="K41" s="166">
        <v>533.12</v>
      </c>
      <c r="L41" s="166">
        <v>7.0000000000000007E-2</v>
      </c>
      <c r="M41" s="166">
        <v>2714.92</v>
      </c>
      <c r="N41" s="167">
        <v>0.34</v>
      </c>
    </row>
    <row r="42" spans="1:14">
      <c r="A42" s="1189"/>
      <c r="B42" s="195" t="s">
        <v>598</v>
      </c>
      <c r="C42" s="166">
        <v>0</v>
      </c>
      <c r="D42" s="166">
        <v>0</v>
      </c>
      <c r="E42" s="166">
        <v>0</v>
      </c>
      <c r="F42" s="166">
        <v>0</v>
      </c>
      <c r="G42" s="166">
        <v>24764.639999999999</v>
      </c>
      <c r="H42" s="166">
        <v>3.08</v>
      </c>
      <c r="I42" s="166">
        <v>2585.5300000000002</v>
      </c>
      <c r="J42" s="166">
        <v>0.32</v>
      </c>
      <c r="K42" s="166">
        <v>2465.89</v>
      </c>
      <c r="L42" s="166">
        <v>0.31</v>
      </c>
      <c r="M42" s="166">
        <v>29816.06</v>
      </c>
      <c r="N42" s="167">
        <v>3.71</v>
      </c>
    </row>
    <row r="43" spans="1:14">
      <c r="A43" s="1189"/>
      <c r="B43" s="195" t="s">
        <v>594</v>
      </c>
      <c r="C43" s="166">
        <v>92928.06</v>
      </c>
      <c r="D43" s="166">
        <v>11.54</v>
      </c>
      <c r="E43" s="166">
        <v>442957.07</v>
      </c>
      <c r="F43" s="166">
        <v>55.02</v>
      </c>
      <c r="G43" s="166">
        <v>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>
        <v>535885.13</v>
      </c>
      <c r="N43" s="167">
        <v>66.56</v>
      </c>
    </row>
    <row r="44" spans="1:14">
      <c r="A44" s="1189"/>
      <c r="B44" s="195" t="s">
        <v>80</v>
      </c>
      <c r="C44" s="166">
        <v>92928.06</v>
      </c>
      <c r="D44" s="166">
        <v>11.54</v>
      </c>
      <c r="E44" s="166">
        <v>442957.07</v>
      </c>
      <c r="F44" s="166">
        <v>55.02</v>
      </c>
      <c r="G44" s="166">
        <v>225078.01</v>
      </c>
      <c r="H44" s="166">
        <v>27.96</v>
      </c>
      <c r="I44" s="166">
        <v>20895.23</v>
      </c>
      <c r="J44" s="166">
        <v>2.6</v>
      </c>
      <c r="K44" s="166">
        <v>10075.08</v>
      </c>
      <c r="L44" s="166">
        <v>1.25</v>
      </c>
      <c r="M44" s="166">
        <v>791933.45</v>
      </c>
      <c r="N44" s="167">
        <v>98.37</v>
      </c>
    </row>
    <row r="45" spans="1:14">
      <c r="A45" s="1189"/>
      <c r="B45" s="195" t="s">
        <v>550</v>
      </c>
      <c r="C45" s="166">
        <v>0</v>
      </c>
      <c r="D45" s="166">
        <v>0</v>
      </c>
      <c r="E45" s="166">
        <v>0</v>
      </c>
      <c r="F45" s="166">
        <v>0</v>
      </c>
      <c r="G45" s="166">
        <v>0</v>
      </c>
      <c r="H45" s="166">
        <v>0</v>
      </c>
      <c r="I45" s="166">
        <v>0</v>
      </c>
      <c r="J45" s="166">
        <v>0</v>
      </c>
      <c r="K45" s="166">
        <v>0</v>
      </c>
      <c r="L45" s="166">
        <v>0</v>
      </c>
      <c r="M45" s="166">
        <v>4389.03</v>
      </c>
      <c r="N45" s="167">
        <v>0.55000000000000004</v>
      </c>
    </row>
    <row r="46" spans="1:14">
      <c r="A46" s="1189"/>
      <c r="B46" s="195" t="s">
        <v>551</v>
      </c>
      <c r="C46" s="166">
        <v>0</v>
      </c>
      <c r="D46" s="166">
        <v>0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166">
        <v>0</v>
      </c>
      <c r="L46" s="166">
        <v>0</v>
      </c>
      <c r="M46" s="166">
        <v>8692.49</v>
      </c>
      <c r="N46" s="167">
        <v>1.08</v>
      </c>
    </row>
    <row r="47" spans="1:14">
      <c r="A47" s="1189"/>
      <c r="B47" s="210" t="s">
        <v>629</v>
      </c>
      <c r="C47" s="180">
        <v>92928.06</v>
      </c>
      <c r="D47" s="180">
        <v>11.54</v>
      </c>
      <c r="E47" s="180">
        <v>442957.07</v>
      </c>
      <c r="F47" s="180">
        <v>55.02</v>
      </c>
      <c r="G47" s="180">
        <v>225078.01</v>
      </c>
      <c r="H47" s="180">
        <v>27.96</v>
      </c>
      <c r="I47" s="180">
        <v>20895.23</v>
      </c>
      <c r="J47" s="180">
        <v>2.6</v>
      </c>
      <c r="K47" s="180">
        <v>10075.08</v>
      </c>
      <c r="L47" s="180">
        <v>1.25</v>
      </c>
      <c r="M47" s="180">
        <v>805014.97</v>
      </c>
      <c r="N47" s="205">
        <v>100</v>
      </c>
    </row>
    <row r="48" spans="1:14">
      <c r="A48" s="1189" t="s">
        <v>964</v>
      </c>
      <c r="B48" s="195" t="s">
        <v>591</v>
      </c>
      <c r="C48" s="166">
        <v>0</v>
      </c>
      <c r="D48" s="166">
        <v>0</v>
      </c>
      <c r="E48" s="166">
        <v>0</v>
      </c>
      <c r="F48" s="166">
        <v>0</v>
      </c>
      <c r="G48" s="166">
        <v>123592.9</v>
      </c>
      <c r="H48" s="166">
        <v>5.68</v>
      </c>
      <c r="I48" s="166">
        <v>25880.71</v>
      </c>
      <c r="J48" s="166">
        <v>1.19</v>
      </c>
      <c r="K48" s="166">
        <v>2255.79</v>
      </c>
      <c r="L48" s="166">
        <v>0.1</v>
      </c>
      <c r="M48" s="166">
        <v>151729.4</v>
      </c>
      <c r="N48" s="167">
        <v>6.97</v>
      </c>
    </row>
    <row r="49" spans="1:14">
      <c r="A49" s="1189" t="s">
        <v>964</v>
      </c>
      <c r="B49" s="195" t="s">
        <v>593</v>
      </c>
      <c r="C49" s="166">
        <v>0</v>
      </c>
      <c r="D49" s="166">
        <v>0</v>
      </c>
      <c r="E49" s="166">
        <v>0</v>
      </c>
      <c r="F49" s="166">
        <v>0</v>
      </c>
      <c r="G49" s="166">
        <v>529846.99</v>
      </c>
      <c r="H49" s="166">
        <v>24.34</v>
      </c>
      <c r="I49" s="166">
        <v>41096.5</v>
      </c>
      <c r="J49" s="166">
        <v>1.88</v>
      </c>
      <c r="K49" s="166">
        <v>3190.61</v>
      </c>
      <c r="L49" s="166">
        <v>0.15</v>
      </c>
      <c r="M49" s="166">
        <v>574134.1</v>
      </c>
      <c r="N49" s="167">
        <v>26.37</v>
      </c>
    </row>
    <row r="50" spans="1:14">
      <c r="A50" s="1189" t="s">
        <v>964</v>
      </c>
      <c r="B50" s="195" t="s">
        <v>592</v>
      </c>
      <c r="C50" s="166">
        <v>0</v>
      </c>
      <c r="D50" s="166">
        <v>0</v>
      </c>
      <c r="E50" s="166">
        <v>0</v>
      </c>
      <c r="F50" s="166">
        <v>0</v>
      </c>
      <c r="G50" s="166">
        <v>493.38</v>
      </c>
      <c r="H50" s="166">
        <v>0.02</v>
      </c>
      <c r="I50" s="166">
        <v>1.69</v>
      </c>
      <c r="J50" s="166">
        <v>0</v>
      </c>
      <c r="K50" s="166">
        <v>0</v>
      </c>
      <c r="L50" s="166">
        <v>0</v>
      </c>
      <c r="M50" s="166">
        <v>495.07</v>
      </c>
      <c r="N50" s="167">
        <v>0.02</v>
      </c>
    </row>
    <row r="51" spans="1:14">
      <c r="A51" s="1189" t="s">
        <v>964</v>
      </c>
      <c r="B51" s="195" t="s">
        <v>597</v>
      </c>
      <c r="C51" s="166">
        <v>0</v>
      </c>
      <c r="D51" s="166">
        <v>0</v>
      </c>
      <c r="E51" s="166">
        <v>0</v>
      </c>
      <c r="F51" s="166">
        <v>0</v>
      </c>
      <c r="G51" s="166">
        <v>379.26</v>
      </c>
      <c r="H51" s="166">
        <v>0.02</v>
      </c>
      <c r="I51" s="166">
        <v>1242.1099999999999</v>
      </c>
      <c r="J51" s="166">
        <v>0.06</v>
      </c>
      <c r="K51" s="166">
        <v>168.44</v>
      </c>
      <c r="L51" s="166">
        <v>0.01</v>
      </c>
      <c r="M51" s="166">
        <v>1789.81</v>
      </c>
      <c r="N51" s="167">
        <v>0.09</v>
      </c>
    </row>
    <row r="52" spans="1:14">
      <c r="A52" s="1189" t="s">
        <v>964</v>
      </c>
      <c r="B52" s="195" t="s">
        <v>598</v>
      </c>
      <c r="C52" s="166">
        <v>0</v>
      </c>
      <c r="D52" s="166">
        <v>0</v>
      </c>
      <c r="E52" s="166">
        <v>0</v>
      </c>
      <c r="F52" s="166">
        <v>0</v>
      </c>
      <c r="G52" s="166">
        <v>63898.46</v>
      </c>
      <c r="H52" s="166">
        <v>2.94</v>
      </c>
      <c r="I52" s="166">
        <v>16322.98</v>
      </c>
      <c r="J52" s="166">
        <v>0.75</v>
      </c>
      <c r="K52" s="166">
        <v>450.31</v>
      </c>
      <c r="L52" s="166">
        <v>0.02</v>
      </c>
      <c r="M52" s="166">
        <v>80671.75</v>
      </c>
      <c r="N52" s="167">
        <v>3.71</v>
      </c>
    </row>
    <row r="53" spans="1:14">
      <c r="A53" s="1189" t="s">
        <v>964</v>
      </c>
      <c r="B53" s="195" t="s">
        <v>594</v>
      </c>
      <c r="C53" s="166">
        <v>131872.94</v>
      </c>
      <c r="D53" s="166">
        <v>6.06</v>
      </c>
      <c r="E53" s="166">
        <v>1167839.8500000001</v>
      </c>
      <c r="F53" s="166">
        <v>53.65</v>
      </c>
      <c r="G53" s="166">
        <v>41.4</v>
      </c>
      <c r="H53" s="166">
        <v>0</v>
      </c>
      <c r="I53" s="166">
        <v>0.8</v>
      </c>
      <c r="J53" s="166">
        <v>0</v>
      </c>
      <c r="K53" s="166">
        <v>0.68</v>
      </c>
      <c r="L53" s="166">
        <v>0</v>
      </c>
      <c r="M53" s="166">
        <v>1299755.67</v>
      </c>
      <c r="N53" s="167">
        <v>59.71</v>
      </c>
    </row>
    <row r="54" spans="1:14">
      <c r="A54" s="1189" t="s">
        <v>964</v>
      </c>
      <c r="B54" s="195" t="s">
        <v>80</v>
      </c>
      <c r="C54" s="166">
        <v>131872.94</v>
      </c>
      <c r="D54" s="166">
        <v>6.06</v>
      </c>
      <c r="E54" s="166">
        <v>1167839.8500000001</v>
      </c>
      <c r="F54" s="166">
        <v>53.65</v>
      </c>
      <c r="G54" s="166">
        <v>718252.39</v>
      </c>
      <c r="H54" s="166">
        <v>33</v>
      </c>
      <c r="I54" s="166">
        <v>84544.79</v>
      </c>
      <c r="J54" s="166">
        <v>3.88</v>
      </c>
      <c r="K54" s="166">
        <v>6065.83</v>
      </c>
      <c r="L54" s="166">
        <v>0.28000000000000003</v>
      </c>
      <c r="M54" s="166">
        <v>2108575.7999999998</v>
      </c>
      <c r="N54" s="167">
        <v>96.87</v>
      </c>
    </row>
    <row r="55" spans="1:14">
      <c r="A55" s="1189" t="s">
        <v>964</v>
      </c>
      <c r="B55" s="195" t="s">
        <v>550</v>
      </c>
      <c r="C55" s="166">
        <v>0</v>
      </c>
      <c r="D55" s="166">
        <v>0</v>
      </c>
      <c r="E55" s="166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45872.21</v>
      </c>
      <c r="N55" s="167">
        <v>2.11</v>
      </c>
    </row>
    <row r="56" spans="1:14">
      <c r="A56" s="1189" t="s">
        <v>964</v>
      </c>
      <c r="B56" s="195" t="s">
        <v>551</v>
      </c>
      <c r="C56" s="166">
        <v>0</v>
      </c>
      <c r="D56" s="166">
        <v>0</v>
      </c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6">
        <v>0</v>
      </c>
      <c r="L56" s="166">
        <v>0</v>
      </c>
      <c r="M56" s="166">
        <v>22182.04</v>
      </c>
      <c r="N56" s="167">
        <v>1.02</v>
      </c>
    </row>
    <row r="57" spans="1:14">
      <c r="A57" s="1189" t="s">
        <v>964</v>
      </c>
      <c r="B57" s="210" t="s">
        <v>629</v>
      </c>
      <c r="C57" s="180">
        <v>131872.94</v>
      </c>
      <c r="D57" s="180">
        <v>6.06</v>
      </c>
      <c r="E57" s="180">
        <v>1167839.8500000001</v>
      </c>
      <c r="F57" s="180">
        <v>53.65</v>
      </c>
      <c r="G57" s="180">
        <v>718252.39</v>
      </c>
      <c r="H57" s="180">
        <v>33</v>
      </c>
      <c r="I57" s="180">
        <v>84544.79</v>
      </c>
      <c r="J57" s="180">
        <v>3.88</v>
      </c>
      <c r="K57" s="180">
        <v>6065.83</v>
      </c>
      <c r="L57" s="180">
        <v>0.28000000000000003</v>
      </c>
      <c r="M57" s="180">
        <v>2176630.0499999998</v>
      </c>
      <c r="N57" s="205">
        <v>100</v>
      </c>
    </row>
    <row r="58" spans="1:14">
      <c r="A58" s="1189" t="s">
        <v>965</v>
      </c>
      <c r="B58" s="211" t="s">
        <v>591</v>
      </c>
      <c r="C58" s="181">
        <v>0</v>
      </c>
      <c r="D58" s="181">
        <v>0</v>
      </c>
      <c r="E58" s="181">
        <v>0</v>
      </c>
      <c r="F58" s="181">
        <v>0</v>
      </c>
      <c r="G58" s="181">
        <v>101290.59</v>
      </c>
      <c r="H58" s="181">
        <v>13.11</v>
      </c>
      <c r="I58" s="181">
        <v>51001.08</v>
      </c>
      <c r="J58" s="181">
        <v>6.6</v>
      </c>
      <c r="K58" s="181">
        <v>141.77000000000001</v>
      </c>
      <c r="L58" s="181">
        <v>0.02</v>
      </c>
      <c r="M58" s="181">
        <v>152433.44</v>
      </c>
      <c r="N58" s="204">
        <v>19.73</v>
      </c>
    </row>
    <row r="59" spans="1:14">
      <c r="A59" s="1189"/>
      <c r="B59" s="195" t="s">
        <v>593</v>
      </c>
      <c r="C59" s="166">
        <v>0</v>
      </c>
      <c r="D59" s="166">
        <v>0</v>
      </c>
      <c r="E59" s="166">
        <v>0</v>
      </c>
      <c r="F59" s="166">
        <v>0</v>
      </c>
      <c r="G59" s="166">
        <v>163472.75</v>
      </c>
      <c r="H59" s="166">
        <v>21.15</v>
      </c>
      <c r="I59" s="166">
        <v>213061.41</v>
      </c>
      <c r="J59" s="166">
        <v>27.57</v>
      </c>
      <c r="K59" s="166">
        <v>126.28</v>
      </c>
      <c r="L59" s="166">
        <v>0.02</v>
      </c>
      <c r="M59" s="166">
        <v>376660.44</v>
      </c>
      <c r="N59" s="167">
        <v>48.74</v>
      </c>
    </row>
    <row r="60" spans="1:14">
      <c r="A60" s="1189"/>
      <c r="B60" s="195" t="s">
        <v>592</v>
      </c>
      <c r="C60" s="166">
        <v>0</v>
      </c>
      <c r="D60" s="166">
        <v>0</v>
      </c>
      <c r="E60" s="166">
        <v>0</v>
      </c>
      <c r="F60" s="166">
        <v>0</v>
      </c>
      <c r="G60" s="166">
        <v>390.68</v>
      </c>
      <c r="H60" s="166">
        <v>0.05</v>
      </c>
      <c r="I60" s="166">
        <v>6.56</v>
      </c>
      <c r="J60" s="166" t="s">
        <v>605</v>
      </c>
      <c r="K60" s="166">
        <v>0</v>
      </c>
      <c r="L60" s="166">
        <v>0</v>
      </c>
      <c r="M60" s="166">
        <v>397.24</v>
      </c>
      <c r="N60" s="167">
        <v>0.05</v>
      </c>
    </row>
    <row r="61" spans="1:14">
      <c r="A61" s="1189"/>
      <c r="B61" s="195" t="s">
        <v>597</v>
      </c>
      <c r="C61" s="166">
        <v>0</v>
      </c>
      <c r="D61" s="166">
        <v>0</v>
      </c>
      <c r="E61" s="166">
        <v>0</v>
      </c>
      <c r="F61" s="166">
        <v>0</v>
      </c>
      <c r="G61" s="166">
        <v>4699.6000000000004</v>
      </c>
      <c r="H61" s="166">
        <v>0.61</v>
      </c>
      <c r="I61" s="166">
        <v>34600.769999999997</v>
      </c>
      <c r="J61" s="166">
        <v>4.4800000000000004</v>
      </c>
      <c r="K61" s="166">
        <v>13156.02</v>
      </c>
      <c r="L61" s="166">
        <v>1.7</v>
      </c>
      <c r="M61" s="166">
        <v>52456.39</v>
      </c>
      <c r="N61" s="167">
        <v>6.79</v>
      </c>
    </row>
    <row r="62" spans="1:14">
      <c r="A62" s="1189"/>
      <c r="B62" s="195" t="s">
        <v>598</v>
      </c>
      <c r="C62" s="166">
        <v>0</v>
      </c>
      <c r="D62" s="166">
        <v>0</v>
      </c>
      <c r="E62" s="166">
        <v>0</v>
      </c>
      <c r="F62" s="166">
        <v>0</v>
      </c>
      <c r="G62" s="166">
        <v>12856.29</v>
      </c>
      <c r="H62" s="166">
        <v>1.66</v>
      </c>
      <c r="I62" s="166">
        <v>50996.2</v>
      </c>
      <c r="J62" s="166">
        <v>6.6</v>
      </c>
      <c r="K62" s="166">
        <v>6806.62</v>
      </c>
      <c r="L62" s="166">
        <v>0.88</v>
      </c>
      <c r="M62" s="166">
        <v>70659.11</v>
      </c>
      <c r="N62" s="167">
        <v>9.14</v>
      </c>
    </row>
    <row r="63" spans="1:14">
      <c r="A63" s="1189"/>
      <c r="B63" s="195" t="s">
        <v>594</v>
      </c>
      <c r="C63" s="166">
        <v>0</v>
      </c>
      <c r="D63" s="166">
        <v>0</v>
      </c>
      <c r="E63" s="166">
        <v>30828.11</v>
      </c>
      <c r="F63" s="166">
        <v>3.99</v>
      </c>
      <c r="G63" s="166">
        <v>24.95</v>
      </c>
      <c r="H63" s="166" t="s">
        <v>605</v>
      </c>
      <c r="I63" s="166">
        <v>0</v>
      </c>
      <c r="J63" s="166">
        <v>0</v>
      </c>
      <c r="K63" s="166">
        <v>0</v>
      </c>
      <c r="L63" s="166">
        <v>0</v>
      </c>
      <c r="M63" s="166">
        <v>30853.06</v>
      </c>
      <c r="N63" s="167">
        <v>3.99</v>
      </c>
    </row>
    <row r="64" spans="1:14">
      <c r="A64" s="1189"/>
      <c r="B64" s="195" t="s">
        <v>80</v>
      </c>
      <c r="C64" s="166">
        <v>0</v>
      </c>
      <c r="D64" s="166">
        <v>0</v>
      </c>
      <c r="E64" s="166">
        <v>30828.11</v>
      </c>
      <c r="F64" s="166">
        <v>3.99</v>
      </c>
      <c r="G64" s="166">
        <v>282734.86</v>
      </c>
      <c r="H64" s="166">
        <v>36.58</v>
      </c>
      <c r="I64" s="166">
        <v>349666.02</v>
      </c>
      <c r="J64" s="166">
        <v>45.25</v>
      </c>
      <c r="K64" s="166">
        <v>20230.689999999999</v>
      </c>
      <c r="L64" s="166">
        <v>2.62</v>
      </c>
      <c r="M64" s="166">
        <v>683459.68</v>
      </c>
      <c r="N64" s="167">
        <v>88.44</v>
      </c>
    </row>
    <row r="65" spans="1:14">
      <c r="A65" s="1189"/>
      <c r="B65" s="195" t="s">
        <v>550</v>
      </c>
      <c r="C65" s="166">
        <v>0</v>
      </c>
      <c r="D65" s="166">
        <v>0</v>
      </c>
      <c r="E65" s="166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3656.53</v>
      </c>
      <c r="N65" s="167">
        <v>0.47</v>
      </c>
    </row>
    <row r="66" spans="1:14">
      <c r="A66" s="1189"/>
      <c r="B66" s="195" t="s">
        <v>551</v>
      </c>
      <c r="C66" s="166">
        <v>0</v>
      </c>
      <c r="D66" s="166">
        <v>0</v>
      </c>
      <c r="E66" s="166">
        <v>0</v>
      </c>
      <c r="F66" s="166">
        <v>0</v>
      </c>
      <c r="G66" s="166">
        <v>0</v>
      </c>
      <c r="H66" s="166">
        <v>0</v>
      </c>
      <c r="I66" s="166">
        <v>0</v>
      </c>
      <c r="J66" s="166">
        <v>0</v>
      </c>
      <c r="K66" s="166">
        <v>0</v>
      </c>
      <c r="L66" s="166">
        <v>0</v>
      </c>
      <c r="M66" s="166">
        <v>85719.66</v>
      </c>
      <c r="N66" s="167">
        <v>11.09</v>
      </c>
    </row>
    <row r="67" spans="1:14">
      <c r="A67" s="1189"/>
      <c r="B67" s="195" t="s">
        <v>629</v>
      </c>
      <c r="C67" s="166">
        <v>0</v>
      </c>
      <c r="D67" s="166">
        <v>0</v>
      </c>
      <c r="E67" s="166">
        <v>30828.11</v>
      </c>
      <c r="F67" s="166">
        <v>3.99</v>
      </c>
      <c r="G67" s="166">
        <v>282734.86</v>
      </c>
      <c r="H67" s="166">
        <v>36.58</v>
      </c>
      <c r="I67" s="166">
        <v>349666.02</v>
      </c>
      <c r="J67" s="166">
        <v>45.25</v>
      </c>
      <c r="K67" s="166">
        <v>20230.689999999999</v>
      </c>
      <c r="L67" s="166">
        <v>2.62</v>
      </c>
      <c r="M67" s="166">
        <v>772835.87</v>
      </c>
      <c r="N67" s="167">
        <v>100</v>
      </c>
    </row>
    <row r="68" spans="1:14">
      <c r="A68" s="1189" t="s">
        <v>579</v>
      </c>
      <c r="B68" s="211" t="s">
        <v>591</v>
      </c>
      <c r="C68" s="181">
        <v>0</v>
      </c>
      <c r="D68" s="181">
        <v>0</v>
      </c>
      <c r="E68" s="181">
        <v>0</v>
      </c>
      <c r="F68" s="181">
        <v>0</v>
      </c>
      <c r="G68" s="181">
        <v>50200.12</v>
      </c>
      <c r="H68" s="181">
        <v>3.52</v>
      </c>
      <c r="I68" s="181">
        <v>6042.51</v>
      </c>
      <c r="J68" s="181">
        <v>0.42</v>
      </c>
      <c r="K68" s="181">
        <v>721.65</v>
      </c>
      <c r="L68" s="181">
        <v>0.05</v>
      </c>
      <c r="M68" s="181">
        <v>56964.28</v>
      </c>
      <c r="N68" s="204">
        <v>3.99</v>
      </c>
    </row>
    <row r="69" spans="1:14">
      <c r="A69" s="1189"/>
      <c r="B69" s="195" t="s">
        <v>593</v>
      </c>
      <c r="C69" s="166">
        <v>0</v>
      </c>
      <c r="D69" s="166">
        <v>0</v>
      </c>
      <c r="E69" s="166">
        <v>0</v>
      </c>
      <c r="F69" s="166">
        <v>0</v>
      </c>
      <c r="G69" s="166">
        <v>265784.14</v>
      </c>
      <c r="H69" s="166">
        <v>18.600000000000001</v>
      </c>
      <c r="I69" s="166">
        <v>77901.509999999995</v>
      </c>
      <c r="J69" s="166">
        <v>5.45</v>
      </c>
      <c r="K69" s="166">
        <v>2052.2600000000002</v>
      </c>
      <c r="L69" s="166">
        <v>0.14000000000000001</v>
      </c>
      <c r="M69" s="166">
        <v>345737.91</v>
      </c>
      <c r="N69" s="167">
        <v>24.19</v>
      </c>
    </row>
    <row r="70" spans="1:14">
      <c r="A70" s="1189"/>
      <c r="B70" s="195" t="s">
        <v>592</v>
      </c>
      <c r="C70" s="166">
        <v>0</v>
      </c>
      <c r="D70" s="166">
        <v>0</v>
      </c>
      <c r="E70" s="166">
        <v>0</v>
      </c>
      <c r="F70" s="166">
        <v>0</v>
      </c>
      <c r="G70" s="166">
        <v>156.41</v>
      </c>
      <c r="H70" s="166">
        <v>0.01</v>
      </c>
      <c r="I70" s="166">
        <v>0</v>
      </c>
      <c r="J70" s="166">
        <v>0</v>
      </c>
      <c r="K70" s="166">
        <v>0</v>
      </c>
      <c r="L70" s="166">
        <v>0</v>
      </c>
      <c r="M70" s="166">
        <v>156.41</v>
      </c>
      <c r="N70" s="167">
        <v>0.01</v>
      </c>
    </row>
    <row r="71" spans="1:14">
      <c r="A71" s="1189"/>
      <c r="B71" s="195" t="s">
        <v>598</v>
      </c>
      <c r="C71" s="166">
        <v>0</v>
      </c>
      <c r="D71" s="166">
        <v>0</v>
      </c>
      <c r="E71" s="166">
        <v>0</v>
      </c>
      <c r="F71" s="166">
        <v>0</v>
      </c>
      <c r="G71" s="166">
        <v>299121.03999999998</v>
      </c>
      <c r="H71" s="166">
        <v>20.93</v>
      </c>
      <c r="I71" s="166">
        <v>69299.839999999997</v>
      </c>
      <c r="J71" s="166">
        <v>4.8499999999999996</v>
      </c>
      <c r="K71" s="166">
        <v>2156.2600000000002</v>
      </c>
      <c r="L71" s="166">
        <v>0.15</v>
      </c>
      <c r="M71" s="166">
        <v>370577.14</v>
      </c>
      <c r="N71" s="167">
        <v>25.93</v>
      </c>
    </row>
    <row r="72" spans="1:14">
      <c r="A72" s="1189"/>
      <c r="B72" s="195" t="s">
        <v>594</v>
      </c>
      <c r="C72" s="166">
        <v>19.260000000000002</v>
      </c>
      <c r="D72" s="166" t="s">
        <v>1172</v>
      </c>
      <c r="E72" s="166">
        <v>632113.62</v>
      </c>
      <c r="F72" s="166">
        <v>44.24</v>
      </c>
      <c r="G72" s="166">
        <v>0</v>
      </c>
      <c r="H72" s="166">
        <v>0</v>
      </c>
      <c r="I72" s="166">
        <v>0</v>
      </c>
      <c r="J72" s="166">
        <v>0</v>
      </c>
      <c r="K72" s="166">
        <v>0</v>
      </c>
      <c r="L72" s="166">
        <v>0</v>
      </c>
      <c r="M72" s="166">
        <v>632132.88</v>
      </c>
      <c r="N72" s="167">
        <v>44.24</v>
      </c>
    </row>
    <row r="73" spans="1:14">
      <c r="A73" s="1189"/>
      <c r="B73" s="195" t="s">
        <v>80</v>
      </c>
      <c r="C73" s="166">
        <v>19.260000000000002</v>
      </c>
      <c r="D73" s="166" t="s">
        <v>1172</v>
      </c>
      <c r="E73" s="166">
        <v>632113.62</v>
      </c>
      <c r="F73" s="166">
        <v>44.24</v>
      </c>
      <c r="G73" s="166">
        <v>615261.71</v>
      </c>
      <c r="H73" s="166">
        <v>43.06</v>
      </c>
      <c r="I73" s="166">
        <v>153243.85999999999</v>
      </c>
      <c r="J73" s="166">
        <v>10.72</v>
      </c>
      <c r="K73" s="166">
        <v>4930.17</v>
      </c>
      <c r="L73" s="166">
        <v>0.34</v>
      </c>
      <c r="M73" s="166">
        <v>1405568.62</v>
      </c>
      <c r="N73" s="167">
        <v>98.36</v>
      </c>
    </row>
    <row r="74" spans="1:14">
      <c r="A74" s="1189"/>
      <c r="B74" s="195" t="s">
        <v>550</v>
      </c>
      <c r="C74" s="166">
        <v>0</v>
      </c>
      <c r="D74" s="166">
        <v>0</v>
      </c>
      <c r="E74" s="166">
        <v>0</v>
      </c>
      <c r="F74" s="166">
        <v>0</v>
      </c>
      <c r="G74" s="166">
        <v>0</v>
      </c>
      <c r="H74" s="166">
        <v>0</v>
      </c>
      <c r="I74" s="166">
        <v>0</v>
      </c>
      <c r="J74" s="166">
        <v>0</v>
      </c>
      <c r="K74" s="166">
        <v>0</v>
      </c>
      <c r="L74" s="166">
        <v>0</v>
      </c>
      <c r="M74" s="166">
        <v>3494</v>
      </c>
      <c r="N74" s="167">
        <v>0.24</v>
      </c>
    </row>
    <row r="75" spans="1:14">
      <c r="A75" s="1189"/>
      <c r="B75" s="195" t="s">
        <v>551</v>
      </c>
      <c r="C75" s="166">
        <v>0</v>
      </c>
      <c r="D75" s="166">
        <v>0</v>
      </c>
      <c r="E75" s="166">
        <v>0</v>
      </c>
      <c r="F75" s="166">
        <v>0</v>
      </c>
      <c r="G75" s="166">
        <v>0</v>
      </c>
      <c r="H75" s="166">
        <v>0</v>
      </c>
      <c r="I75" s="166">
        <v>0</v>
      </c>
      <c r="J75" s="166">
        <v>0</v>
      </c>
      <c r="K75" s="166">
        <v>0</v>
      </c>
      <c r="L75" s="166">
        <v>0</v>
      </c>
      <c r="M75" s="166">
        <v>20041.27</v>
      </c>
      <c r="N75" s="167">
        <v>1.4</v>
      </c>
    </row>
    <row r="76" spans="1:14">
      <c r="A76" s="1189"/>
      <c r="B76" s="210" t="s">
        <v>629</v>
      </c>
      <c r="C76" s="180">
        <f>C73</f>
        <v>19.260000000000002</v>
      </c>
      <c r="D76" s="180" t="str">
        <f t="shared" ref="D76:L76" si="0">D73</f>
        <v>~ 0,00</v>
      </c>
      <c r="E76" s="180">
        <f t="shared" si="0"/>
        <v>632113.62</v>
      </c>
      <c r="F76" s="180">
        <f t="shared" si="0"/>
        <v>44.24</v>
      </c>
      <c r="G76" s="180">
        <f t="shared" si="0"/>
        <v>615261.71</v>
      </c>
      <c r="H76" s="180">
        <f t="shared" si="0"/>
        <v>43.06</v>
      </c>
      <c r="I76" s="180">
        <f t="shared" si="0"/>
        <v>153243.85999999999</v>
      </c>
      <c r="J76" s="180">
        <f t="shared" si="0"/>
        <v>10.72</v>
      </c>
      <c r="K76" s="180">
        <f t="shared" si="0"/>
        <v>4930.17</v>
      </c>
      <c r="L76" s="180">
        <f t="shared" si="0"/>
        <v>0.34</v>
      </c>
      <c r="M76" s="180">
        <v>1429103.89</v>
      </c>
      <c r="N76" s="205">
        <v>100</v>
      </c>
    </row>
    <row r="77" spans="1:14">
      <c r="A77" s="1189" t="s">
        <v>81</v>
      </c>
      <c r="B77" s="211" t="s">
        <v>591</v>
      </c>
      <c r="C77" s="181">
        <v>0</v>
      </c>
      <c r="D77" s="181">
        <v>0</v>
      </c>
      <c r="E77" s="181">
        <v>0</v>
      </c>
      <c r="F77" s="181">
        <v>0</v>
      </c>
      <c r="G77" s="181">
        <v>141426.62</v>
      </c>
      <c r="H77" s="181">
        <v>7.12</v>
      </c>
      <c r="I77" s="181">
        <v>30747.43</v>
      </c>
      <c r="J77" s="181">
        <v>1.55</v>
      </c>
      <c r="K77" s="181">
        <v>2222.58</v>
      </c>
      <c r="L77" s="181">
        <v>0.12</v>
      </c>
      <c r="M77" s="181">
        <v>174396.63</v>
      </c>
      <c r="N77" s="204">
        <v>8.7899999999999991</v>
      </c>
    </row>
    <row r="78" spans="1:14">
      <c r="A78" s="1189"/>
      <c r="B78" s="195" t="s">
        <v>593</v>
      </c>
      <c r="C78" s="166">
        <v>0</v>
      </c>
      <c r="D78" s="166">
        <v>0</v>
      </c>
      <c r="E78" s="166">
        <v>0</v>
      </c>
      <c r="F78" s="166">
        <v>0</v>
      </c>
      <c r="G78" s="166">
        <v>424422.06</v>
      </c>
      <c r="H78" s="166">
        <v>21.36</v>
      </c>
      <c r="I78" s="166">
        <v>108542.64</v>
      </c>
      <c r="J78" s="166">
        <v>5.47</v>
      </c>
      <c r="K78" s="166">
        <v>419.49</v>
      </c>
      <c r="L78" s="166">
        <v>0.02</v>
      </c>
      <c r="M78" s="166">
        <v>533384.18999999994</v>
      </c>
      <c r="N78" s="167">
        <v>26.85</v>
      </c>
    </row>
    <row r="79" spans="1:14">
      <c r="A79" s="1189"/>
      <c r="B79" s="195" t="s">
        <v>592</v>
      </c>
      <c r="C79" s="166">
        <v>0</v>
      </c>
      <c r="D79" s="166">
        <v>0</v>
      </c>
      <c r="E79" s="166">
        <v>0</v>
      </c>
      <c r="F79" s="166">
        <v>0</v>
      </c>
      <c r="G79" s="166">
        <v>3</v>
      </c>
      <c r="H79" s="166" t="s">
        <v>547</v>
      </c>
      <c r="I79" s="166">
        <v>26.22</v>
      </c>
      <c r="J79" s="166" t="s">
        <v>547</v>
      </c>
      <c r="K79" s="166">
        <v>62.62</v>
      </c>
      <c r="L79" s="166" t="s">
        <v>547</v>
      </c>
      <c r="M79" s="166">
        <v>91.84</v>
      </c>
      <c r="N79" s="167" t="s">
        <v>547</v>
      </c>
    </row>
    <row r="80" spans="1:14">
      <c r="A80" s="1189"/>
      <c r="B80" s="195" t="s">
        <v>598</v>
      </c>
      <c r="C80" s="166">
        <v>0</v>
      </c>
      <c r="D80" s="166">
        <v>0</v>
      </c>
      <c r="E80" s="166">
        <v>0</v>
      </c>
      <c r="F80" s="166">
        <v>0</v>
      </c>
      <c r="G80" s="166">
        <v>64099.360000000001</v>
      </c>
      <c r="H80" s="166">
        <v>3.23</v>
      </c>
      <c r="I80" s="166">
        <v>4644.88</v>
      </c>
      <c r="J80" s="166">
        <v>0.23</v>
      </c>
      <c r="K80" s="166">
        <v>633.14</v>
      </c>
      <c r="L80" s="166">
        <v>0.03</v>
      </c>
      <c r="M80" s="166">
        <v>69377.38</v>
      </c>
      <c r="N80" s="167">
        <v>3.49</v>
      </c>
    </row>
    <row r="81" spans="1:14">
      <c r="A81" s="1189"/>
      <c r="B81" s="195" t="s">
        <v>594</v>
      </c>
      <c r="C81" s="166">
        <v>95860.03</v>
      </c>
      <c r="D81" s="166">
        <v>4.82</v>
      </c>
      <c r="E81" s="166">
        <v>1061836.1200000001</v>
      </c>
      <c r="F81" s="166">
        <v>53.45</v>
      </c>
      <c r="G81" s="166">
        <v>45.95</v>
      </c>
      <c r="H81" s="166" t="s">
        <v>547</v>
      </c>
      <c r="I81" s="166">
        <v>0.88</v>
      </c>
      <c r="J81" s="166" t="s">
        <v>547</v>
      </c>
      <c r="K81" s="166">
        <v>0.38</v>
      </c>
      <c r="L81" s="166" t="s">
        <v>547</v>
      </c>
      <c r="M81" s="166">
        <v>1157743.3600000001</v>
      </c>
      <c r="N81" s="167">
        <v>58.27</v>
      </c>
    </row>
    <row r="82" spans="1:14">
      <c r="A82" s="1189"/>
      <c r="B82" s="195" t="s">
        <v>80</v>
      </c>
      <c r="C82" s="166">
        <v>95860.03</v>
      </c>
      <c r="D82" s="166">
        <v>4.82</v>
      </c>
      <c r="E82" s="166">
        <v>1061836.1200000001</v>
      </c>
      <c r="F82" s="166">
        <v>53.45</v>
      </c>
      <c r="G82" s="166">
        <v>629996.99</v>
      </c>
      <c r="H82" s="166">
        <v>31.71</v>
      </c>
      <c r="I82" s="166">
        <v>143962.04999999999</v>
      </c>
      <c r="J82" s="166">
        <v>7.25</v>
      </c>
      <c r="K82" s="166">
        <v>3338.21</v>
      </c>
      <c r="L82" s="166">
        <v>0.17</v>
      </c>
      <c r="M82" s="166">
        <v>1934993.4</v>
      </c>
      <c r="N82" s="167">
        <v>97.4</v>
      </c>
    </row>
    <row r="83" spans="1:14">
      <c r="A83" s="1189"/>
      <c r="B83" s="195" t="s">
        <v>550</v>
      </c>
      <c r="C83" s="166">
        <v>0</v>
      </c>
      <c r="D83" s="166">
        <v>0</v>
      </c>
      <c r="E83" s="166">
        <v>0</v>
      </c>
      <c r="F83" s="166">
        <v>0</v>
      </c>
      <c r="G83" s="166">
        <v>0</v>
      </c>
      <c r="H83" s="166">
        <v>0</v>
      </c>
      <c r="I83" s="166">
        <v>0</v>
      </c>
      <c r="J83" s="166">
        <v>0</v>
      </c>
      <c r="K83" s="166">
        <v>0</v>
      </c>
      <c r="L83" s="166">
        <v>0</v>
      </c>
      <c r="M83" s="166">
        <v>36852.83</v>
      </c>
      <c r="N83" s="167">
        <v>1.85</v>
      </c>
    </row>
    <row r="84" spans="1:14">
      <c r="A84" s="1189"/>
      <c r="B84" s="195" t="s">
        <v>551</v>
      </c>
      <c r="C84" s="166">
        <v>0</v>
      </c>
      <c r="D84" s="166">
        <v>0</v>
      </c>
      <c r="E84" s="166">
        <v>0</v>
      </c>
      <c r="F84" s="166">
        <v>0</v>
      </c>
      <c r="G84" s="166">
        <v>0</v>
      </c>
      <c r="H84" s="166">
        <v>0</v>
      </c>
      <c r="I84" s="166">
        <v>0</v>
      </c>
      <c r="J84" s="166">
        <v>0</v>
      </c>
      <c r="K84" s="166">
        <v>0</v>
      </c>
      <c r="L84" s="166">
        <v>0</v>
      </c>
      <c r="M84" s="166">
        <v>14976.92</v>
      </c>
      <c r="N84" s="167">
        <v>0.75</v>
      </c>
    </row>
    <row r="85" spans="1:14">
      <c r="A85" s="1189"/>
      <c r="B85" s="210" t="s">
        <v>629</v>
      </c>
      <c r="C85" s="180">
        <v>95860.03</v>
      </c>
      <c r="D85" s="180">
        <v>4.82</v>
      </c>
      <c r="E85" s="180">
        <v>1061836.1200000001</v>
      </c>
      <c r="F85" s="180">
        <v>53.45</v>
      </c>
      <c r="G85" s="180">
        <v>629996.99</v>
      </c>
      <c r="H85" s="180">
        <v>31.71</v>
      </c>
      <c r="I85" s="180">
        <v>143962.04999999999</v>
      </c>
      <c r="J85" s="180">
        <v>7.25</v>
      </c>
      <c r="K85" s="180">
        <v>3338.21</v>
      </c>
      <c r="L85" s="180">
        <v>0.17</v>
      </c>
      <c r="M85" s="180">
        <v>1986823.15</v>
      </c>
      <c r="N85" s="205">
        <v>100</v>
      </c>
    </row>
    <row r="86" spans="1:14">
      <c r="A86" s="1189" t="s">
        <v>82</v>
      </c>
      <c r="B86" s="211" t="s">
        <v>591</v>
      </c>
      <c r="C86" s="181">
        <v>0</v>
      </c>
      <c r="D86" s="181">
        <v>0</v>
      </c>
      <c r="E86" s="181">
        <v>0</v>
      </c>
      <c r="F86" s="181">
        <v>0</v>
      </c>
      <c r="G86" s="181">
        <v>57560.23</v>
      </c>
      <c r="H86" s="181">
        <v>7.74</v>
      </c>
      <c r="I86" s="181">
        <v>12981.48</v>
      </c>
      <c r="J86" s="181">
        <v>1.74</v>
      </c>
      <c r="K86" s="181">
        <v>8314.23</v>
      </c>
      <c r="L86" s="181">
        <v>1.1200000000000001</v>
      </c>
      <c r="M86" s="181">
        <v>78855.94</v>
      </c>
      <c r="N86" s="204">
        <v>10.6</v>
      </c>
    </row>
    <row r="87" spans="1:14">
      <c r="A87" s="1189"/>
      <c r="B87" s="195" t="s">
        <v>592</v>
      </c>
      <c r="C87" s="166">
        <v>0</v>
      </c>
      <c r="D87" s="166">
        <v>0</v>
      </c>
      <c r="E87" s="166">
        <v>0</v>
      </c>
      <c r="F87" s="166">
        <v>0</v>
      </c>
      <c r="G87" s="166">
        <v>7963.63</v>
      </c>
      <c r="H87" s="166">
        <v>1.07</v>
      </c>
      <c r="I87" s="166">
        <v>40.82</v>
      </c>
      <c r="J87" s="166">
        <v>0.01</v>
      </c>
      <c r="K87" s="166">
        <v>0</v>
      </c>
      <c r="L87" s="166">
        <v>0</v>
      </c>
      <c r="M87" s="166">
        <v>8004.45</v>
      </c>
      <c r="N87" s="167">
        <v>1.08</v>
      </c>
    </row>
    <row r="88" spans="1:14">
      <c r="A88" s="1189"/>
      <c r="B88" s="195" t="s">
        <v>593</v>
      </c>
      <c r="C88" s="166">
        <v>0</v>
      </c>
      <c r="D88" s="166">
        <v>0</v>
      </c>
      <c r="E88" s="166">
        <v>0</v>
      </c>
      <c r="F88" s="166">
        <v>0</v>
      </c>
      <c r="G88" s="166">
        <v>129729.33</v>
      </c>
      <c r="H88" s="166">
        <v>17.440000000000001</v>
      </c>
      <c r="I88" s="166">
        <v>187964.92</v>
      </c>
      <c r="J88" s="166">
        <v>25.28</v>
      </c>
      <c r="K88" s="166">
        <v>59457.89</v>
      </c>
      <c r="L88" s="166">
        <v>8</v>
      </c>
      <c r="M88" s="166">
        <v>377152.14</v>
      </c>
      <c r="N88" s="167">
        <v>50.72</v>
      </c>
    </row>
    <row r="89" spans="1:14">
      <c r="A89" s="1189"/>
      <c r="B89" s="195" t="s">
        <v>597</v>
      </c>
      <c r="C89" s="166">
        <v>0</v>
      </c>
      <c r="D89" s="166">
        <v>0</v>
      </c>
      <c r="E89" s="166">
        <v>0</v>
      </c>
      <c r="F89" s="166">
        <v>0</v>
      </c>
      <c r="G89" s="166">
        <v>0</v>
      </c>
      <c r="H89" s="166">
        <v>0</v>
      </c>
      <c r="I89" s="166">
        <v>1535.15</v>
      </c>
      <c r="J89" s="166">
        <v>0.21</v>
      </c>
      <c r="K89" s="166">
        <v>1127.3800000000001</v>
      </c>
      <c r="L89" s="166">
        <v>0.15</v>
      </c>
      <c r="M89" s="166">
        <v>2662.53</v>
      </c>
      <c r="N89" s="167">
        <v>0.36</v>
      </c>
    </row>
    <row r="90" spans="1:14">
      <c r="A90" s="1189"/>
      <c r="B90" s="195" t="s">
        <v>598</v>
      </c>
      <c r="C90" s="166">
        <v>0</v>
      </c>
      <c r="D90" s="166">
        <v>0</v>
      </c>
      <c r="E90" s="166">
        <v>0</v>
      </c>
      <c r="F90" s="166">
        <v>0</v>
      </c>
      <c r="G90" s="166">
        <v>18181.28</v>
      </c>
      <c r="H90" s="166">
        <v>2.4500000000000002</v>
      </c>
      <c r="I90" s="166">
        <v>79808.55</v>
      </c>
      <c r="J90" s="166">
        <v>10.72</v>
      </c>
      <c r="K90" s="166">
        <v>37177.11</v>
      </c>
      <c r="L90" s="166">
        <v>5</v>
      </c>
      <c r="M90" s="166">
        <v>135166.94</v>
      </c>
      <c r="N90" s="167">
        <v>18.170000000000002</v>
      </c>
    </row>
    <row r="91" spans="1:14">
      <c r="A91" s="1189"/>
      <c r="B91" s="195" t="s">
        <v>594</v>
      </c>
      <c r="C91" s="166">
        <v>0</v>
      </c>
      <c r="D91" s="166">
        <v>0</v>
      </c>
      <c r="E91" s="166">
        <v>81094.53</v>
      </c>
      <c r="F91" s="166">
        <v>10.91</v>
      </c>
      <c r="G91" s="166">
        <v>0</v>
      </c>
      <c r="H91" s="166">
        <v>0</v>
      </c>
      <c r="I91" s="166">
        <v>0</v>
      </c>
      <c r="J91" s="166">
        <v>0</v>
      </c>
      <c r="K91" s="166">
        <v>0</v>
      </c>
      <c r="L91" s="166">
        <v>0</v>
      </c>
      <c r="M91" s="166">
        <v>81094.53</v>
      </c>
      <c r="N91" s="167">
        <v>10.91</v>
      </c>
    </row>
    <row r="92" spans="1:14">
      <c r="A92" s="1189"/>
      <c r="B92" s="195" t="s">
        <v>80</v>
      </c>
      <c r="C92" s="166">
        <v>0</v>
      </c>
      <c r="D92" s="166">
        <v>0</v>
      </c>
      <c r="E92" s="166">
        <v>81094.53</v>
      </c>
      <c r="F92" s="166">
        <v>10.91</v>
      </c>
      <c r="G92" s="166">
        <v>213434.47</v>
      </c>
      <c r="H92" s="166">
        <v>28.7</v>
      </c>
      <c r="I92" s="166">
        <v>282330.92</v>
      </c>
      <c r="J92" s="166">
        <v>37.96</v>
      </c>
      <c r="K92" s="166">
        <v>106076.61</v>
      </c>
      <c r="L92" s="166">
        <v>14.27</v>
      </c>
      <c r="M92" s="166">
        <v>682936.53</v>
      </c>
      <c r="N92" s="167">
        <v>91.84</v>
      </c>
    </row>
    <row r="93" spans="1:14">
      <c r="A93" s="1189"/>
      <c r="B93" s="195" t="s">
        <v>550</v>
      </c>
      <c r="C93" s="166">
        <v>0</v>
      </c>
      <c r="D93" s="166">
        <v>0</v>
      </c>
      <c r="E93" s="166">
        <v>0</v>
      </c>
      <c r="F93" s="166">
        <v>0</v>
      </c>
      <c r="G93" s="166">
        <v>0</v>
      </c>
      <c r="H93" s="166">
        <v>0</v>
      </c>
      <c r="I93" s="166">
        <v>0</v>
      </c>
      <c r="J93" s="166">
        <v>0</v>
      </c>
      <c r="K93" s="166">
        <v>0</v>
      </c>
      <c r="L93" s="166">
        <v>0</v>
      </c>
      <c r="M93" s="166">
        <v>23256.93</v>
      </c>
      <c r="N93" s="167">
        <v>3.13</v>
      </c>
    </row>
    <row r="94" spans="1:14">
      <c r="A94" s="1189"/>
      <c r="B94" s="195" t="s">
        <v>551</v>
      </c>
      <c r="C94" s="166">
        <v>0</v>
      </c>
      <c r="D94" s="166">
        <v>0</v>
      </c>
      <c r="E94" s="166">
        <v>0</v>
      </c>
      <c r="F94" s="166">
        <v>0</v>
      </c>
      <c r="G94" s="166">
        <v>0</v>
      </c>
      <c r="H94" s="166">
        <v>0</v>
      </c>
      <c r="I94" s="166">
        <v>0</v>
      </c>
      <c r="J94" s="166">
        <v>0</v>
      </c>
      <c r="K94" s="166">
        <v>0</v>
      </c>
      <c r="L94" s="166">
        <v>0</v>
      </c>
      <c r="M94" s="166">
        <v>37394.76</v>
      </c>
      <c r="N94" s="167">
        <v>5.03</v>
      </c>
    </row>
    <row r="95" spans="1:14">
      <c r="A95" s="1189"/>
      <c r="B95" s="210" t="s">
        <v>629</v>
      </c>
      <c r="C95" s="180">
        <v>0</v>
      </c>
      <c r="D95" s="180">
        <v>0</v>
      </c>
      <c r="E95" s="180">
        <v>81094.53</v>
      </c>
      <c r="F95" s="180">
        <v>10.91</v>
      </c>
      <c r="G95" s="180">
        <v>213434.47</v>
      </c>
      <c r="H95" s="180">
        <v>28.7</v>
      </c>
      <c r="I95" s="180">
        <v>282330.92</v>
      </c>
      <c r="J95" s="180">
        <v>37.96</v>
      </c>
      <c r="K95" s="180">
        <v>106076.61</v>
      </c>
      <c r="L95" s="180">
        <v>14.27</v>
      </c>
      <c r="M95" s="180">
        <v>743588.22</v>
      </c>
      <c r="N95" s="205">
        <v>100</v>
      </c>
    </row>
    <row r="96" spans="1:14">
      <c r="A96" s="1185" t="s">
        <v>600</v>
      </c>
      <c r="B96" s="1185"/>
    </row>
  </sheetData>
  <mergeCells count="22">
    <mergeCell ref="A96:B96"/>
    <mergeCell ref="K6:L6"/>
    <mergeCell ref="M6:N6"/>
    <mergeCell ref="A8:A17"/>
    <mergeCell ref="A18:A27"/>
    <mergeCell ref="A28:A37"/>
    <mergeCell ref="A38:A47"/>
    <mergeCell ref="A48:A57"/>
    <mergeCell ref="A58:A67"/>
    <mergeCell ref="A68:A76"/>
    <mergeCell ref="A77:A85"/>
    <mergeCell ref="A86:A95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6" orientation="portrait" horizontalDpi="300" verticalDpi="300" r:id="rId2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O84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5.85546875" style="551" customWidth="1"/>
    <col min="2" max="2" width="41.28515625" style="551" customWidth="1"/>
    <col min="3" max="15" width="14" style="551" customWidth="1"/>
    <col min="16" max="16384" width="11.42578125" style="551"/>
  </cols>
  <sheetData>
    <row r="1" spans="1:15" s="577" customFormat="1" ht="18">
      <c r="A1" s="1065" t="s">
        <v>540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</row>
    <row r="3" spans="1:15" s="578" customFormat="1" ht="15">
      <c r="A3" s="1151" t="s">
        <v>1173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  <c r="M3" s="1151"/>
      <c r="N3" s="1151"/>
      <c r="O3" s="560"/>
    </row>
    <row r="4" spans="1:15" s="577" customFormat="1" ht="13.5" thickBot="1">
      <c r="A4" s="209"/>
    </row>
    <row r="5" spans="1:15" s="579" customFormat="1" ht="24.75" customHeight="1">
      <c r="A5" s="1152" t="s">
        <v>249</v>
      </c>
      <c r="B5" s="1168" t="s">
        <v>586</v>
      </c>
      <c r="C5" s="1170" t="s">
        <v>587</v>
      </c>
      <c r="D5" s="1170"/>
      <c r="E5" s="1170"/>
      <c r="F5" s="1170"/>
      <c r="G5" s="1170"/>
      <c r="H5" s="1170"/>
      <c r="I5" s="1170"/>
      <c r="J5" s="1170"/>
      <c r="K5" s="1170"/>
      <c r="L5" s="1170"/>
      <c r="M5" s="1168" t="s">
        <v>1001</v>
      </c>
      <c r="N5" s="1171"/>
    </row>
    <row r="6" spans="1:15" s="579" customFormat="1" ht="31.5" customHeight="1">
      <c r="A6" s="1166"/>
      <c r="B6" s="1169"/>
      <c r="C6" s="1172" t="s">
        <v>588</v>
      </c>
      <c r="D6" s="1172"/>
      <c r="E6" s="1172" t="s">
        <v>589</v>
      </c>
      <c r="F6" s="1172"/>
      <c r="G6" s="1172" t="s">
        <v>560</v>
      </c>
      <c r="H6" s="1172"/>
      <c r="I6" s="1172" t="s">
        <v>561</v>
      </c>
      <c r="J6" s="1172"/>
      <c r="K6" s="1172" t="s">
        <v>590</v>
      </c>
      <c r="L6" s="1172"/>
      <c r="M6" s="1173" t="s">
        <v>562</v>
      </c>
      <c r="N6" s="1174"/>
    </row>
    <row r="7" spans="1:15" s="579" customFormat="1" ht="20.25" customHeight="1" thickBot="1">
      <c r="A7" s="1153"/>
      <c r="B7" s="1184"/>
      <c r="C7" s="206" t="s">
        <v>1005</v>
      </c>
      <c r="D7" s="206" t="s">
        <v>940</v>
      </c>
      <c r="E7" s="206" t="s">
        <v>1005</v>
      </c>
      <c r="F7" s="206" t="s">
        <v>940</v>
      </c>
      <c r="G7" s="206" t="s">
        <v>1005</v>
      </c>
      <c r="H7" s="206" t="s">
        <v>940</v>
      </c>
      <c r="I7" s="206" t="s">
        <v>1005</v>
      </c>
      <c r="J7" s="206" t="s">
        <v>940</v>
      </c>
      <c r="K7" s="206" t="s">
        <v>1005</v>
      </c>
      <c r="L7" s="206" t="s">
        <v>940</v>
      </c>
      <c r="M7" s="206" t="s">
        <v>1005</v>
      </c>
      <c r="N7" s="559" t="s">
        <v>940</v>
      </c>
    </row>
    <row r="8" spans="1:15">
      <c r="A8" s="1186" t="s">
        <v>641</v>
      </c>
      <c r="B8" s="222" t="s">
        <v>591</v>
      </c>
      <c r="C8" s="164">
        <v>0</v>
      </c>
      <c r="D8" s="164">
        <v>0</v>
      </c>
      <c r="E8" s="164">
        <v>0</v>
      </c>
      <c r="F8" s="164">
        <v>0</v>
      </c>
      <c r="G8" s="164">
        <v>23477.66</v>
      </c>
      <c r="H8" s="164">
        <v>4.41</v>
      </c>
      <c r="I8" s="164">
        <v>10014.85</v>
      </c>
      <c r="J8" s="165">
        <v>1.88</v>
      </c>
      <c r="K8" s="164">
        <v>449.65</v>
      </c>
      <c r="L8" s="164">
        <v>0.08</v>
      </c>
      <c r="M8" s="164">
        <v>33942.160000000003</v>
      </c>
      <c r="N8" s="165">
        <v>6.37</v>
      </c>
    </row>
    <row r="9" spans="1:15">
      <c r="A9" s="1187"/>
      <c r="B9" s="176" t="s">
        <v>593</v>
      </c>
      <c r="C9" s="166">
        <v>0</v>
      </c>
      <c r="D9" s="166">
        <v>0</v>
      </c>
      <c r="E9" s="166">
        <v>0</v>
      </c>
      <c r="F9" s="166">
        <v>0</v>
      </c>
      <c r="G9" s="166">
        <v>147408.79999999999</v>
      </c>
      <c r="H9" s="166">
        <v>27.71</v>
      </c>
      <c r="I9" s="166">
        <v>220745.2</v>
      </c>
      <c r="J9" s="167">
        <v>41.47</v>
      </c>
      <c r="K9" s="166">
        <v>10971.49</v>
      </c>
      <c r="L9" s="166">
        <v>2.0699999999999998</v>
      </c>
      <c r="M9" s="166">
        <v>379125.49</v>
      </c>
      <c r="N9" s="167">
        <v>71.25</v>
      </c>
    </row>
    <row r="10" spans="1:15">
      <c r="A10" s="1187"/>
      <c r="B10" s="176" t="s">
        <v>592</v>
      </c>
      <c r="C10" s="166">
        <v>0</v>
      </c>
      <c r="D10" s="166">
        <v>0</v>
      </c>
      <c r="E10" s="166">
        <v>0</v>
      </c>
      <c r="F10" s="166">
        <v>0</v>
      </c>
      <c r="G10" s="166">
        <v>3788.41</v>
      </c>
      <c r="H10" s="166">
        <v>0.71</v>
      </c>
      <c r="I10" s="166">
        <v>98.81</v>
      </c>
      <c r="J10" s="167">
        <v>0.02</v>
      </c>
      <c r="K10" s="166">
        <v>0</v>
      </c>
      <c r="L10" s="166">
        <v>0</v>
      </c>
      <c r="M10" s="166">
        <v>3887.22</v>
      </c>
      <c r="N10" s="167">
        <v>0.73</v>
      </c>
    </row>
    <row r="11" spans="1:15">
      <c r="A11" s="1187"/>
      <c r="B11" s="176" t="s">
        <v>597</v>
      </c>
      <c r="C11" s="166">
        <v>0</v>
      </c>
      <c r="D11" s="166">
        <v>0</v>
      </c>
      <c r="E11" s="166">
        <v>0</v>
      </c>
      <c r="F11" s="166">
        <v>0</v>
      </c>
      <c r="G11" s="166">
        <v>24760.74</v>
      </c>
      <c r="H11" s="166">
        <v>4.6500000000000004</v>
      </c>
      <c r="I11" s="166">
        <v>43136.59</v>
      </c>
      <c r="J11" s="167">
        <v>8.11</v>
      </c>
      <c r="K11" s="166">
        <v>254.34</v>
      </c>
      <c r="L11" s="166">
        <v>0.05</v>
      </c>
      <c r="M11" s="166">
        <v>68151.67</v>
      </c>
      <c r="N11" s="167">
        <v>12.81</v>
      </c>
    </row>
    <row r="12" spans="1:15">
      <c r="A12" s="1187"/>
      <c r="B12" s="176" t="s">
        <v>598</v>
      </c>
      <c r="C12" s="166">
        <v>0</v>
      </c>
      <c r="D12" s="166">
        <v>0</v>
      </c>
      <c r="E12" s="166">
        <v>0</v>
      </c>
      <c r="F12" s="166">
        <v>0</v>
      </c>
      <c r="G12" s="166">
        <v>1713.97</v>
      </c>
      <c r="H12" s="166">
        <v>0.32</v>
      </c>
      <c r="I12" s="166">
        <v>3542.45</v>
      </c>
      <c r="J12" s="166">
        <v>0.67</v>
      </c>
      <c r="K12" s="166">
        <v>750.58</v>
      </c>
      <c r="L12" s="166">
        <v>0.14000000000000001</v>
      </c>
      <c r="M12" s="166">
        <v>6007</v>
      </c>
      <c r="N12" s="167">
        <v>1.1299999999999999</v>
      </c>
    </row>
    <row r="13" spans="1:15">
      <c r="A13" s="1187"/>
      <c r="B13" s="176" t="s">
        <v>594</v>
      </c>
      <c r="C13" s="166">
        <v>5.69</v>
      </c>
      <c r="D13" s="166">
        <v>0</v>
      </c>
      <c r="E13" s="166">
        <v>20574.29</v>
      </c>
      <c r="F13" s="166">
        <v>3.87</v>
      </c>
      <c r="G13" s="166">
        <v>0</v>
      </c>
      <c r="H13" s="166">
        <v>0</v>
      </c>
      <c r="I13" s="166">
        <v>0</v>
      </c>
      <c r="J13" s="167">
        <v>0</v>
      </c>
      <c r="K13" s="166">
        <v>0</v>
      </c>
      <c r="L13" s="166">
        <v>0</v>
      </c>
      <c r="M13" s="166">
        <v>20579.98</v>
      </c>
      <c r="N13" s="167">
        <v>3.87</v>
      </c>
    </row>
    <row r="14" spans="1:15">
      <c r="A14" s="1187"/>
      <c r="B14" s="176" t="s">
        <v>80</v>
      </c>
      <c r="C14" s="166">
        <v>5.69</v>
      </c>
      <c r="D14" s="166">
        <v>0</v>
      </c>
      <c r="E14" s="166">
        <v>20574.29</v>
      </c>
      <c r="F14" s="166">
        <v>3.87</v>
      </c>
      <c r="G14" s="166">
        <v>201149.58</v>
      </c>
      <c r="H14" s="166">
        <v>37.799999999999997</v>
      </c>
      <c r="I14" s="166">
        <v>277537.90000000002</v>
      </c>
      <c r="J14" s="167">
        <v>52.15</v>
      </c>
      <c r="K14" s="166">
        <v>12426.06</v>
      </c>
      <c r="L14" s="166">
        <v>2.34</v>
      </c>
      <c r="M14" s="166">
        <v>511693.52</v>
      </c>
      <c r="N14" s="167">
        <v>96.16</v>
      </c>
    </row>
    <row r="15" spans="1:15">
      <c r="A15" s="1187"/>
      <c r="B15" s="176" t="s">
        <v>550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7">
        <v>0</v>
      </c>
      <c r="K15" s="166">
        <v>0</v>
      </c>
      <c r="L15" s="166">
        <v>0</v>
      </c>
      <c r="M15" s="166">
        <v>7542.92</v>
      </c>
      <c r="N15" s="167">
        <v>1.42</v>
      </c>
    </row>
    <row r="16" spans="1:15">
      <c r="A16" s="1187"/>
      <c r="B16" s="176" t="s">
        <v>551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7">
        <v>0</v>
      </c>
      <c r="K16" s="166">
        <v>0</v>
      </c>
      <c r="L16" s="166">
        <v>0</v>
      </c>
      <c r="M16" s="166">
        <v>12902.91</v>
      </c>
      <c r="N16" s="167">
        <v>2.42</v>
      </c>
    </row>
    <row r="17" spans="1:14">
      <c r="A17" s="1188"/>
      <c r="B17" s="399" t="s">
        <v>629</v>
      </c>
      <c r="C17" s="180">
        <v>5.69</v>
      </c>
      <c r="D17" s="180">
        <v>0</v>
      </c>
      <c r="E17" s="180">
        <v>20574.29</v>
      </c>
      <c r="F17" s="180">
        <v>3.87</v>
      </c>
      <c r="G17" s="180">
        <v>201149.58</v>
      </c>
      <c r="H17" s="180">
        <v>37.799999999999997</v>
      </c>
      <c r="I17" s="180">
        <v>277537.90000000002</v>
      </c>
      <c r="J17" s="205">
        <v>52.15</v>
      </c>
      <c r="K17" s="180">
        <v>12426.06</v>
      </c>
      <c r="L17" s="180">
        <v>2.34</v>
      </c>
      <c r="M17" s="180">
        <v>532139.35</v>
      </c>
      <c r="N17" s="205">
        <v>100</v>
      </c>
    </row>
    <row r="18" spans="1:14">
      <c r="A18" s="1190" t="s">
        <v>83</v>
      </c>
      <c r="B18" s="400" t="s">
        <v>591</v>
      </c>
      <c r="C18" s="181">
        <v>0</v>
      </c>
      <c r="D18" s="181">
        <v>0</v>
      </c>
      <c r="E18" s="181">
        <v>0</v>
      </c>
      <c r="F18" s="181">
        <v>0</v>
      </c>
      <c r="G18" s="181">
        <v>21575.81</v>
      </c>
      <c r="H18" s="181">
        <v>3.25</v>
      </c>
      <c r="I18" s="181">
        <v>9334.17</v>
      </c>
      <c r="J18" s="204">
        <v>1.41</v>
      </c>
      <c r="K18" s="181">
        <v>152.97</v>
      </c>
      <c r="L18" s="181">
        <v>0.02</v>
      </c>
      <c r="M18" s="181">
        <v>31062.95</v>
      </c>
      <c r="N18" s="204">
        <v>4.68</v>
      </c>
    </row>
    <row r="19" spans="1:14">
      <c r="A19" s="1187"/>
      <c r="B19" s="176" t="s">
        <v>592</v>
      </c>
      <c r="C19" s="166">
        <v>0</v>
      </c>
      <c r="D19" s="166">
        <v>0</v>
      </c>
      <c r="E19" s="166">
        <v>0</v>
      </c>
      <c r="F19" s="166">
        <v>0</v>
      </c>
      <c r="G19" s="166">
        <v>5.37</v>
      </c>
      <c r="H19" s="166" t="s">
        <v>547</v>
      </c>
      <c r="I19" s="166">
        <v>0</v>
      </c>
      <c r="J19" s="167">
        <v>0</v>
      </c>
      <c r="K19" s="166">
        <v>0</v>
      </c>
      <c r="L19" s="166">
        <v>0</v>
      </c>
      <c r="M19" s="166">
        <v>5.37</v>
      </c>
      <c r="N19" s="167">
        <v>0</v>
      </c>
    </row>
    <row r="20" spans="1:14">
      <c r="A20" s="1187"/>
      <c r="B20" s="176" t="s">
        <v>593</v>
      </c>
      <c r="C20" s="166">
        <v>0</v>
      </c>
      <c r="D20" s="166">
        <v>0</v>
      </c>
      <c r="E20" s="166">
        <v>0</v>
      </c>
      <c r="F20" s="166">
        <v>0</v>
      </c>
      <c r="G20" s="166">
        <v>274459.58</v>
      </c>
      <c r="H20" s="166">
        <v>41.39</v>
      </c>
      <c r="I20" s="166">
        <v>135241.10999999999</v>
      </c>
      <c r="J20" s="167">
        <v>20.39</v>
      </c>
      <c r="K20" s="166">
        <v>3589.17</v>
      </c>
      <c r="L20" s="166">
        <v>0.54</v>
      </c>
      <c r="M20" s="166">
        <v>413289.86</v>
      </c>
      <c r="N20" s="167">
        <v>62.32</v>
      </c>
    </row>
    <row r="21" spans="1:14">
      <c r="A21" s="1187"/>
      <c r="B21" s="176" t="s">
        <v>598</v>
      </c>
      <c r="C21" s="166">
        <v>0</v>
      </c>
      <c r="D21" s="166">
        <v>0</v>
      </c>
      <c r="E21" s="166">
        <v>0</v>
      </c>
      <c r="F21" s="166">
        <v>0</v>
      </c>
      <c r="G21" s="166">
        <v>17084.53</v>
      </c>
      <c r="H21" s="166">
        <v>2.58</v>
      </c>
      <c r="I21" s="166">
        <v>19904.62</v>
      </c>
      <c r="J21" s="167">
        <v>3</v>
      </c>
      <c r="K21" s="166">
        <v>252.34</v>
      </c>
      <c r="L21" s="166">
        <v>0.04</v>
      </c>
      <c r="M21" s="166">
        <v>37241.49</v>
      </c>
      <c r="N21" s="167">
        <v>5.62</v>
      </c>
    </row>
    <row r="22" spans="1:14">
      <c r="A22" s="1187"/>
      <c r="B22" s="176" t="s">
        <v>594</v>
      </c>
      <c r="C22" s="166">
        <v>28.17</v>
      </c>
      <c r="D22" s="166" t="s">
        <v>547</v>
      </c>
      <c r="E22" s="166">
        <v>155680.07999999999</v>
      </c>
      <c r="F22" s="166">
        <v>23.48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155708.25</v>
      </c>
      <c r="N22" s="167">
        <v>23.48</v>
      </c>
    </row>
    <row r="23" spans="1:14">
      <c r="A23" s="1187"/>
      <c r="B23" s="176" t="s">
        <v>80</v>
      </c>
      <c r="C23" s="166">
        <v>28.17</v>
      </c>
      <c r="D23" s="166" t="s">
        <v>547</v>
      </c>
      <c r="E23" s="166">
        <v>155680.07999999999</v>
      </c>
      <c r="F23" s="166">
        <v>23.48</v>
      </c>
      <c r="G23" s="166">
        <v>313125.28999999998</v>
      </c>
      <c r="H23" s="166">
        <v>47.22</v>
      </c>
      <c r="I23" s="166">
        <v>164479.9</v>
      </c>
      <c r="J23" s="167">
        <v>24.8</v>
      </c>
      <c r="K23" s="166">
        <v>3994.48</v>
      </c>
      <c r="L23" s="166">
        <v>0.6</v>
      </c>
      <c r="M23" s="166">
        <v>637307.92000000004</v>
      </c>
      <c r="N23" s="167">
        <v>96.1</v>
      </c>
    </row>
    <row r="24" spans="1:14">
      <c r="A24" s="1187"/>
      <c r="B24" s="176" t="s">
        <v>550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7">
        <v>0</v>
      </c>
      <c r="K24" s="166">
        <v>0</v>
      </c>
      <c r="L24" s="166">
        <v>0</v>
      </c>
      <c r="M24" s="166">
        <v>7428.68</v>
      </c>
      <c r="N24" s="167">
        <v>1.1200000000000001</v>
      </c>
    </row>
    <row r="25" spans="1:14">
      <c r="A25" s="1187"/>
      <c r="B25" s="176" t="s">
        <v>551</v>
      </c>
      <c r="C25" s="166">
        <v>0</v>
      </c>
      <c r="D25" s="166">
        <v>0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7">
        <v>0</v>
      </c>
      <c r="K25" s="166">
        <v>0</v>
      </c>
      <c r="L25" s="166">
        <v>0</v>
      </c>
      <c r="M25" s="166">
        <v>18448.73</v>
      </c>
      <c r="N25" s="167">
        <v>2.78</v>
      </c>
    </row>
    <row r="26" spans="1:14">
      <c r="A26" s="1188"/>
      <c r="B26" s="399" t="s">
        <v>629</v>
      </c>
      <c r="C26" s="180">
        <v>28.17</v>
      </c>
      <c r="D26" s="180" t="s">
        <v>547</v>
      </c>
      <c r="E26" s="180">
        <v>155680.07999999999</v>
      </c>
      <c r="F26" s="180">
        <v>23.48</v>
      </c>
      <c r="G26" s="180">
        <v>313125.28999999998</v>
      </c>
      <c r="H26" s="180">
        <v>47.22</v>
      </c>
      <c r="I26" s="180">
        <v>164479.9</v>
      </c>
      <c r="J26" s="205">
        <v>24.8</v>
      </c>
      <c r="K26" s="180">
        <v>3994.48</v>
      </c>
      <c r="L26" s="180">
        <v>0.6</v>
      </c>
      <c r="M26" s="180">
        <v>663185.32999999996</v>
      </c>
      <c r="N26" s="205">
        <v>100</v>
      </c>
    </row>
    <row r="27" spans="1:14">
      <c r="A27" s="1190" t="s">
        <v>968</v>
      </c>
      <c r="B27" s="400" t="s">
        <v>591</v>
      </c>
      <c r="C27" s="181">
        <v>0</v>
      </c>
      <c r="D27" s="181">
        <v>0</v>
      </c>
      <c r="E27" s="181">
        <v>0</v>
      </c>
      <c r="F27" s="181">
        <v>0</v>
      </c>
      <c r="G27" s="181">
        <v>84650.57</v>
      </c>
      <c r="H27" s="181">
        <v>6.15</v>
      </c>
      <c r="I27" s="181">
        <v>7276.94</v>
      </c>
      <c r="J27" s="204">
        <v>0.53</v>
      </c>
      <c r="K27" s="181">
        <v>452.01</v>
      </c>
      <c r="L27" s="181">
        <v>0.03</v>
      </c>
      <c r="M27" s="181">
        <v>92379.520000000004</v>
      </c>
      <c r="N27" s="204">
        <v>6.71</v>
      </c>
    </row>
    <row r="28" spans="1:14">
      <c r="A28" s="1187"/>
      <c r="B28" s="176" t="s">
        <v>592</v>
      </c>
      <c r="C28" s="166">
        <v>0</v>
      </c>
      <c r="D28" s="166">
        <v>0</v>
      </c>
      <c r="E28" s="166">
        <v>0</v>
      </c>
      <c r="F28" s="166">
        <v>0</v>
      </c>
      <c r="G28" s="166">
        <v>3262.06</v>
      </c>
      <c r="H28" s="166">
        <v>0.24</v>
      </c>
      <c r="I28" s="166">
        <v>63.45</v>
      </c>
      <c r="J28" s="167" t="s">
        <v>547</v>
      </c>
      <c r="K28" s="166">
        <v>1.63</v>
      </c>
      <c r="L28" s="166" t="s">
        <v>547</v>
      </c>
      <c r="M28" s="166">
        <v>3327.14</v>
      </c>
      <c r="N28" s="167">
        <v>0.24</v>
      </c>
    </row>
    <row r="29" spans="1:14">
      <c r="A29" s="1187"/>
      <c r="B29" s="176" t="s">
        <v>593</v>
      </c>
      <c r="C29" s="166">
        <v>0</v>
      </c>
      <c r="D29" s="166">
        <v>0</v>
      </c>
      <c r="E29" s="166">
        <v>0</v>
      </c>
      <c r="F29" s="166">
        <v>0</v>
      </c>
      <c r="G29" s="166">
        <v>383836.52</v>
      </c>
      <c r="H29" s="166">
        <v>27.87</v>
      </c>
      <c r="I29" s="166">
        <v>221092.09</v>
      </c>
      <c r="J29" s="167">
        <v>16.05</v>
      </c>
      <c r="K29" s="166">
        <v>8483.06</v>
      </c>
      <c r="L29" s="166">
        <v>0.62</v>
      </c>
      <c r="M29" s="166">
        <v>613411.67000000004</v>
      </c>
      <c r="N29" s="167">
        <v>44.54</v>
      </c>
    </row>
    <row r="30" spans="1:14">
      <c r="A30" s="1187"/>
      <c r="B30" s="176" t="s">
        <v>597</v>
      </c>
      <c r="C30" s="166">
        <v>0</v>
      </c>
      <c r="D30" s="166">
        <v>0</v>
      </c>
      <c r="E30" s="166">
        <v>0</v>
      </c>
      <c r="F30" s="166">
        <v>0</v>
      </c>
      <c r="G30" s="166">
        <v>13797.94</v>
      </c>
      <c r="H30" s="166">
        <v>1</v>
      </c>
      <c r="I30" s="166">
        <v>37562.43</v>
      </c>
      <c r="J30" s="167">
        <v>2.73</v>
      </c>
      <c r="K30" s="166">
        <v>881.51</v>
      </c>
      <c r="L30" s="166">
        <v>0.06</v>
      </c>
      <c r="M30" s="166">
        <v>52241.88</v>
      </c>
      <c r="N30" s="167">
        <v>3.79</v>
      </c>
    </row>
    <row r="31" spans="1:14">
      <c r="A31" s="1187"/>
      <c r="B31" s="176" t="s">
        <v>598</v>
      </c>
      <c r="C31" s="166">
        <v>0</v>
      </c>
      <c r="D31" s="166">
        <v>0</v>
      </c>
      <c r="E31" s="166">
        <v>0</v>
      </c>
      <c r="F31" s="166">
        <v>0</v>
      </c>
      <c r="G31" s="166">
        <v>23148.14</v>
      </c>
      <c r="H31" s="166">
        <v>1.68</v>
      </c>
      <c r="I31" s="166">
        <v>34552.339999999997</v>
      </c>
      <c r="J31" s="167">
        <v>2.5099999999999998</v>
      </c>
      <c r="K31" s="166">
        <v>20588.43</v>
      </c>
      <c r="L31" s="166">
        <v>1.5</v>
      </c>
      <c r="M31" s="166">
        <v>78288.91</v>
      </c>
      <c r="N31" s="167">
        <v>5.69</v>
      </c>
    </row>
    <row r="32" spans="1:14">
      <c r="A32" s="1187"/>
      <c r="B32" s="176" t="s">
        <v>594</v>
      </c>
      <c r="C32" s="166">
        <v>150866.81</v>
      </c>
      <c r="D32" s="166">
        <v>10.96</v>
      </c>
      <c r="E32" s="166">
        <v>347173.58</v>
      </c>
      <c r="F32" s="166">
        <v>25.21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0</v>
      </c>
      <c r="M32" s="166">
        <v>498040.39</v>
      </c>
      <c r="N32" s="167">
        <v>36.17</v>
      </c>
    </row>
    <row r="33" spans="1:14">
      <c r="A33" s="1187"/>
      <c r="B33" s="176" t="s">
        <v>80</v>
      </c>
      <c r="C33" s="166">
        <v>150866.81</v>
      </c>
      <c r="D33" s="166">
        <v>10.96</v>
      </c>
      <c r="E33" s="166">
        <v>347173.58</v>
      </c>
      <c r="F33" s="166">
        <v>25.21</v>
      </c>
      <c r="G33" s="166">
        <v>508695.23</v>
      </c>
      <c r="H33" s="166">
        <v>36.94</v>
      </c>
      <c r="I33" s="166">
        <v>300547.25</v>
      </c>
      <c r="J33" s="167">
        <v>21.82</v>
      </c>
      <c r="K33" s="166">
        <v>30406.639999999999</v>
      </c>
      <c r="L33" s="166">
        <v>2.21</v>
      </c>
      <c r="M33" s="166">
        <v>1337689.51</v>
      </c>
      <c r="N33" s="167">
        <v>97.14</v>
      </c>
    </row>
    <row r="34" spans="1:14">
      <c r="A34" s="1187"/>
      <c r="B34" s="176" t="s">
        <v>550</v>
      </c>
      <c r="C34" s="166">
        <v>0</v>
      </c>
      <c r="D34" s="166">
        <v>0</v>
      </c>
      <c r="E34" s="166">
        <v>0</v>
      </c>
      <c r="F34" s="166">
        <v>0</v>
      </c>
      <c r="G34" s="166">
        <v>0</v>
      </c>
      <c r="H34" s="166">
        <v>0</v>
      </c>
      <c r="I34" s="166">
        <v>0</v>
      </c>
      <c r="J34" s="167">
        <v>0</v>
      </c>
      <c r="K34" s="166">
        <v>0</v>
      </c>
      <c r="L34" s="166">
        <v>0</v>
      </c>
      <c r="M34" s="166">
        <v>15039.32</v>
      </c>
      <c r="N34" s="167">
        <v>1.0900000000000001</v>
      </c>
    </row>
    <row r="35" spans="1:14">
      <c r="A35" s="1187"/>
      <c r="B35" s="176" t="s">
        <v>551</v>
      </c>
      <c r="C35" s="166">
        <v>0</v>
      </c>
      <c r="D35" s="166">
        <v>0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7">
        <v>0</v>
      </c>
      <c r="K35" s="166">
        <v>0</v>
      </c>
      <c r="L35" s="166">
        <v>0</v>
      </c>
      <c r="M35" s="166">
        <v>24402.02</v>
      </c>
      <c r="N35" s="167">
        <v>1.77</v>
      </c>
    </row>
    <row r="36" spans="1:14">
      <c r="A36" s="1188"/>
      <c r="B36" s="399" t="s">
        <v>629</v>
      </c>
      <c r="C36" s="180">
        <v>150866.81</v>
      </c>
      <c r="D36" s="180">
        <v>10.96</v>
      </c>
      <c r="E36" s="180">
        <v>347173.58</v>
      </c>
      <c r="F36" s="180">
        <v>25.21</v>
      </c>
      <c r="G36" s="180">
        <v>508695.23</v>
      </c>
      <c r="H36" s="180">
        <v>36.94</v>
      </c>
      <c r="I36" s="180">
        <v>300547.25</v>
      </c>
      <c r="J36" s="205">
        <v>21.82</v>
      </c>
      <c r="K36" s="180">
        <v>30406.639999999999</v>
      </c>
      <c r="L36" s="180">
        <v>2.21</v>
      </c>
      <c r="M36" s="180">
        <v>1377130.85</v>
      </c>
      <c r="N36" s="205">
        <v>100</v>
      </c>
    </row>
    <row r="37" spans="1:14">
      <c r="A37" s="1190" t="s">
        <v>969</v>
      </c>
      <c r="B37" s="400" t="s">
        <v>591</v>
      </c>
      <c r="C37" s="181">
        <v>0</v>
      </c>
      <c r="D37" s="181">
        <v>0</v>
      </c>
      <c r="E37" s="181">
        <v>0</v>
      </c>
      <c r="F37" s="181">
        <v>0</v>
      </c>
      <c r="G37" s="181">
        <v>305.77999999999997</v>
      </c>
      <c r="H37" s="181">
        <v>1.1399999999999999</v>
      </c>
      <c r="I37" s="181">
        <v>418.96</v>
      </c>
      <c r="J37" s="204">
        <v>1.56</v>
      </c>
      <c r="K37" s="181">
        <v>58.23</v>
      </c>
      <c r="L37" s="181">
        <v>0.22</v>
      </c>
      <c r="M37" s="181">
        <v>782.97</v>
      </c>
      <c r="N37" s="204">
        <v>2.92</v>
      </c>
    </row>
    <row r="38" spans="1:14">
      <c r="A38" s="1187"/>
      <c r="B38" s="176" t="s">
        <v>593</v>
      </c>
      <c r="C38" s="166">
        <v>0</v>
      </c>
      <c r="D38" s="166">
        <v>0</v>
      </c>
      <c r="E38" s="166">
        <v>0</v>
      </c>
      <c r="F38" s="166">
        <v>0</v>
      </c>
      <c r="G38" s="166">
        <v>13790.57</v>
      </c>
      <c r="H38" s="166">
        <v>51.32</v>
      </c>
      <c r="I38" s="166">
        <v>7462.84</v>
      </c>
      <c r="J38" s="167">
        <v>27.77</v>
      </c>
      <c r="K38" s="166">
        <v>104.49</v>
      </c>
      <c r="L38" s="166">
        <v>0.39</v>
      </c>
      <c r="M38" s="166">
        <v>21357.9</v>
      </c>
      <c r="N38" s="167">
        <v>79.48</v>
      </c>
    </row>
    <row r="39" spans="1:14">
      <c r="A39" s="1187"/>
      <c r="B39" s="176" t="s">
        <v>592</v>
      </c>
      <c r="C39" s="166">
        <v>0</v>
      </c>
      <c r="D39" s="166">
        <v>0</v>
      </c>
      <c r="E39" s="166">
        <v>0</v>
      </c>
      <c r="F39" s="166">
        <v>0</v>
      </c>
      <c r="G39" s="166">
        <v>14.36</v>
      </c>
      <c r="H39" s="166">
        <v>0.05</v>
      </c>
      <c r="I39" s="166">
        <v>2.87</v>
      </c>
      <c r="J39" s="167">
        <v>0.01</v>
      </c>
      <c r="K39" s="166">
        <v>0</v>
      </c>
      <c r="L39" s="166">
        <v>0</v>
      </c>
      <c r="M39" s="166">
        <v>17.23</v>
      </c>
      <c r="N39" s="167">
        <v>0.06</v>
      </c>
    </row>
    <row r="40" spans="1:14">
      <c r="A40" s="1187"/>
      <c r="B40" s="176" t="s">
        <v>594</v>
      </c>
      <c r="C40" s="166">
        <v>6.37</v>
      </c>
      <c r="D40" s="166">
        <v>0.02</v>
      </c>
      <c r="E40" s="166">
        <v>4307.32</v>
      </c>
      <c r="F40" s="166">
        <v>16.03</v>
      </c>
      <c r="G40" s="166">
        <v>0.12</v>
      </c>
      <c r="H40" s="166" t="s">
        <v>547</v>
      </c>
      <c r="I40" s="166">
        <v>0</v>
      </c>
      <c r="J40" s="167">
        <v>0</v>
      </c>
      <c r="K40" s="166">
        <v>0</v>
      </c>
      <c r="L40" s="166">
        <v>0</v>
      </c>
      <c r="M40" s="166">
        <v>4313.8100000000004</v>
      </c>
      <c r="N40" s="167">
        <v>16.05</v>
      </c>
    </row>
    <row r="41" spans="1:14">
      <c r="A41" s="1187"/>
      <c r="B41" s="176" t="s">
        <v>80</v>
      </c>
      <c r="C41" s="166">
        <v>6.37</v>
      </c>
      <c r="D41" s="166">
        <v>0.02</v>
      </c>
      <c r="E41" s="166">
        <v>4307.32</v>
      </c>
      <c r="F41" s="166">
        <v>16.03</v>
      </c>
      <c r="G41" s="166">
        <v>14110.83</v>
      </c>
      <c r="H41" s="166">
        <v>52.51</v>
      </c>
      <c r="I41" s="166">
        <v>7884.67</v>
      </c>
      <c r="J41" s="167">
        <v>29.34</v>
      </c>
      <c r="K41" s="166">
        <v>162.72</v>
      </c>
      <c r="L41" s="166">
        <v>0.61</v>
      </c>
      <c r="M41" s="166">
        <v>26471.91</v>
      </c>
      <c r="N41" s="167">
        <v>98.51</v>
      </c>
    </row>
    <row r="42" spans="1:14">
      <c r="A42" s="1187"/>
      <c r="B42" s="176" t="s">
        <v>550</v>
      </c>
      <c r="C42" s="166">
        <v>0</v>
      </c>
      <c r="D42" s="166">
        <v>0</v>
      </c>
      <c r="E42" s="166">
        <v>0</v>
      </c>
      <c r="F42" s="166">
        <v>0</v>
      </c>
      <c r="G42" s="166">
        <v>0</v>
      </c>
      <c r="H42" s="166">
        <v>0</v>
      </c>
      <c r="I42" s="166">
        <v>0</v>
      </c>
      <c r="J42" s="167">
        <v>0</v>
      </c>
      <c r="K42" s="166">
        <v>0</v>
      </c>
      <c r="L42" s="166">
        <v>0</v>
      </c>
      <c r="M42" s="166">
        <v>1.87</v>
      </c>
      <c r="N42" s="167">
        <v>0.01</v>
      </c>
    </row>
    <row r="43" spans="1:14">
      <c r="A43" s="1187"/>
      <c r="B43" s="176" t="s">
        <v>551</v>
      </c>
      <c r="C43" s="166">
        <v>0</v>
      </c>
      <c r="D43" s="166">
        <v>0</v>
      </c>
      <c r="E43" s="166">
        <v>0</v>
      </c>
      <c r="F43" s="166">
        <v>0</v>
      </c>
      <c r="G43" s="166">
        <v>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>
        <v>398.22</v>
      </c>
      <c r="N43" s="167">
        <v>1.48</v>
      </c>
    </row>
    <row r="44" spans="1:14">
      <c r="A44" s="1188"/>
      <c r="B44" s="399" t="s">
        <v>629</v>
      </c>
      <c r="C44" s="180">
        <v>6.37</v>
      </c>
      <c r="D44" s="180">
        <v>0.02</v>
      </c>
      <c r="E44" s="180">
        <v>4307.32</v>
      </c>
      <c r="F44" s="180">
        <v>16.03</v>
      </c>
      <c r="G44" s="180">
        <v>14110.83</v>
      </c>
      <c r="H44" s="180">
        <v>52.51</v>
      </c>
      <c r="I44" s="180">
        <v>7884.67</v>
      </c>
      <c r="J44" s="205">
        <v>29.34</v>
      </c>
      <c r="K44" s="180">
        <v>162.72</v>
      </c>
      <c r="L44" s="180">
        <v>0.61</v>
      </c>
      <c r="M44" s="180">
        <v>26872</v>
      </c>
      <c r="N44" s="205">
        <v>100</v>
      </c>
    </row>
    <row r="45" spans="1:14">
      <c r="A45" s="1190" t="s">
        <v>970</v>
      </c>
      <c r="B45" s="400" t="s">
        <v>598</v>
      </c>
      <c r="C45" s="181">
        <v>0</v>
      </c>
      <c r="D45" s="181">
        <v>0</v>
      </c>
      <c r="E45" s="181">
        <v>0</v>
      </c>
      <c r="F45" s="181">
        <v>0</v>
      </c>
      <c r="G45" s="181">
        <v>595.85</v>
      </c>
      <c r="H45" s="181">
        <v>0.36</v>
      </c>
      <c r="I45" s="181">
        <v>1.06</v>
      </c>
      <c r="J45" s="204" t="s">
        <v>547</v>
      </c>
      <c r="K45" s="181">
        <v>0</v>
      </c>
      <c r="L45" s="181">
        <v>0</v>
      </c>
      <c r="M45" s="181">
        <v>596.91</v>
      </c>
      <c r="N45" s="204">
        <v>0.36</v>
      </c>
    </row>
    <row r="46" spans="1:14">
      <c r="A46" s="1187"/>
      <c r="B46" s="176" t="s">
        <v>591</v>
      </c>
      <c r="C46" s="166">
        <v>0</v>
      </c>
      <c r="D46" s="166">
        <v>0</v>
      </c>
      <c r="E46" s="166">
        <v>0</v>
      </c>
      <c r="F46" s="166">
        <v>0</v>
      </c>
      <c r="G46" s="166">
        <v>14843.14</v>
      </c>
      <c r="H46" s="166">
        <v>8.94</v>
      </c>
      <c r="I46" s="166">
        <v>3861.02</v>
      </c>
      <c r="J46" s="167">
        <v>2.33</v>
      </c>
      <c r="K46" s="166">
        <v>13.57</v>
      </c>
      <c r="L46" s="166">
        <v>0.01</v>
      </c>
      <c r="M46" s="166">
        <v>18717.73</v>
      </c>
      <c r="N46" s="167">
        <v>11.28</v>
      </c>
    </row>
    <row r="47" spans="1:14">
      <c r="A47" s="1187"/>
      <c r="B47" s="176" t="s">
        <v>593</v>
      </c>
      <c r="C47" s="166">
        <v>0</v>
      </c>
      <c r="D47" s="166">
        <v>0</v>
      </c>
      <c r="E47" s="166">
        <v>0</v>
      </c>
      <c r="F47" s="166">
        <v>0</v>
      </c>
      <c r="G47" s="166">
        <v>46450.13</v>
      </c>
      <c r="H47" s="166">
        <v>27.99</v>
      </c>
      <c r="I47" s="166">
        <v>9411.02</v>
      </c>
      <c r="J47" s="167">
        <v>5.67</v>
      </c>
      <c r="K47" s="166">
        <v>648.5</v>
      </c>
      <c r="L47" s="166">
        <v>0.39</v>
      </c>
      <c r="M47" s="166">
        <v>56509.65</v>
      </c>
      <c r="N47" s="167">
        <v>34.049999999999997</v>
      </c>
    </row>
    <row r="48" spans="1:14">
      <c r="A48" s="1187"/>
      <c r="B48" s="176" t="s">
        <v>592</v>
      </c>
      <c r="C48" s="166">
        <v>0</v>
      </c>
      <c r="D48" s="166">
        <v>0</v>
      </c>
      <c r="E48" s="166">
        <v>0</v>
      </c>
      <c r="F48" s="166">
        <v>0</v>
      </c>
      <c r="G48" s="166">
        <v>1283.81</v>
      </c>
      <c r="H48" s="166">
        <v>0.77</v>
      </c>
      <c r="I48" s="166">
        <v>0</v>
      </c>
      <c r="J48" s="167">
        <v>0</v>
      </c>
      <c r="K48" s="166">
        <v>0.19</v>
      </c>
      <c r="L48" s="166" t="s">
        <v>547</v>
      </c>
      <c r="M48" s="166">
        <v>1284</v>
      </c>
      <c r="N48" s="167">
        <v>0.77</v>
      </c>
    </row>
    <row r="49" spans="1:14">
      <c r="A49" s="1187"/>
      <c r="B49" s="176" t="s">
        <v>597</v>
      </c>
      <c r="C49" s="166">
        <v>0</v>
      </c>
      <c r="D49" s="166">
        <v>0</v>
      </c>
      <c r="E49" s="166">
        <v>0</v>
      </c>
      <c r="F49" s="166">
        <v>0</v>
      </c>
      <c r="G49" s="166">
        <v>3609.93</v>
      </c>
      <c r="H49" s="166">
        <v>2.1800000000000002</v>
      </c>
      <c r="I49" s="166">
        <v>1.75</v>
      </c>
      <c r="J49" s="167" t="s">
        <v>547</v>
      </c>
      <c r="K49" s="166">
        <v>0</v>
      </c>
      <c r="L49" s="166">
        <v>0</v>
      </c>
      <c r="M49" s="166">
        <v>3611.68</v>
      </c>
      <c r="N49" s="167">
        <v>2.1800000000000002</v>
      </c>
    </row>
    <row r="50" spans="1:14">
      <c r="A50" s="1187"/>
      <c r="B50" s="176" t="s">
        <v>594</v>
      </c>
      <c r="C50" s="166">
        <v>5.75</v>
      </c>
      <c r="D50" s="166" t="s">
        <v>547</v>
      </c>
      <c r="E50" s="166">
        <v>81139.600000000006</v>
      </c>
      <c r="F50" s="166">
        <v>48.88</v>
      </c>
      <c r="G50" s="166">
        <v>0</v>
      </c>
      <c r="H50" s="166">
        <v>0</v>
      </c>
      <c r="I50" s="166">
        <v>0</v>
      </c>
      <c r="J50" s="167">
        <v>0</v>
      </c>
      <c r="K50" s="166">
        <v>0</v>
      </c>
      <c r="L50" s="166">
        <v>0</v>
      </c>
      <c r="M50" s="166">
        <v>81145.350000000006</v>
      </c>
      <c r="N50" s="167">
        <v>48.88</v>
      </c>
    </row>
    <row r="51" spans="1:14">
      <c r="A51" s="1187"/>
      <c r="B51" s="176" t="s">
        <v>80</v>
      </c>
      <c r="C51" s="166">
        <v>5.75</v>
      </c>
      <c r="D51" s="166" t="s">
        <v>547</v>
      </c>
      <c r="E51" s="166">
        <v>81139.600000000006</v>
      </c>
      <c r="F51" s="166">
        <v>48.88</v>
      </c>
      <c r="G51" s="166">
        <v>66782.86</v>
      </c>
      <c r="H51" s="166">
        <v>40.24</v>
      </c>
      <c r="I51" s="166">
        <v>13274.85</v>
      </c>
      <c r="J51" s="167">
        <v>8</v>
      </c>
      <c r="K51" s="166">
        <v>662.26</v>
      </c>
      <c r="L51" s="166">
        <v>0.4</v>
      </c>
      <c r="M51" s="166">
        <v>161865.32</v>
      </c>
      <c r="N51" s="167">
        <v>97.52</v>
      </c>
    </row>
    <row r="52" spans="1:14">
      <c r="A52" s="1187"/>
      <c r="B52" s="176" t="s">
        <v>550</v>
      </c>
      <c r="C52" s="166">
        <v>0</v>
      </c>
      <c r="D52" s="166">
        <v>0</v>
      </c>
      <c r="E52" s="166">
        <v>0</v>
      </c>
      <c r="F52" s="166">
        <v>0</v>
      </c>
      <c r="G52" s="166">
        <v>0</v>
      </c>
      <c r="H52" s="166">
        <v>0</v>
      </c>
      <c r="I52" s="166">
        <v>0</v>
      </c>
      <c r="J52" s="167">
        <v>0</v>
      </c>
      <c r="K52" s="166">
        <v>0</v>
      </c>
      <c r="L52" s="166">
        <v>0</v>
      </c>
      <c r="M52" s="166">
        <v>856.82</v>
      </c>
      <c r="N52" s="167">
        <v>0.52</v>
      </c>
    </row>
    <row r="53" spans="1:14">
      <c r="A53" s="1187"/>
      <c r="B53" s="176" t="s">
        <v>551</v>
      </c>
      <c r="C53" s="166">
        <v>0</v>
      </c>
      <c r="D53" s="166">
        <v>0</v>
      </c>
      <c r="E53" s="166">
        <v>0</v>
      </c>
      <c r="F53" s="166">
        <v>0</v>
      </c>
      <c r="G53" s="166">
        <v>0</v>
      </c>
      <c r="H53" s="166">
        <v>0</v>
      </c>
      <c r="I53" s="166">
        <v>0</v>
      </c>
      <c r="J53" s="166">
        <v>0</v>
      </c>
      <c r="K53" s="166">
        <v>0</v>
      </c>
      <c r="L53" s="166">
        <v>0</v>
      </c>
      <c r="M53" s="166">
        <v>3251.47</v>
      </c>
      <c r="N53" s="167">
        <v>1.96</v>
      </c>
    </row>
    <row r="54" spans="1:14">
      <c r="A54" s="1188"/>
      <c r="B54" s="399" t="s">
        <v>629</v>
      </c>
      <c r="C54" s="180">
        <v>5.75</v>
      </c>
      <c r="D54" s="180" t="s">
        <v>547</v>
      </c>
      <c r="E54" s="180">
        <v>81139.600000000006</v>
      </c>
      <c r="F54" s="180">
        <v>48.88</v>
      </c>
      <c r="G54" s="180">
        <v>66782.86</v>
      </c>
      <c r="H54" s="180">
        <v>40.24</v>
      </c>
      <c r="I54" s="180">
        <v>13274.85</v>
      </c>
      <c r="J54" s="205">
        <v>8</v>
      </c>
      <c r="K54" s="180">
        <v>662.26</v>
      </c>
      <c r="L54" s="180">
        <v>0.4</v>
      </c>
      <c r="M54" s="180">
        <v>165973.60999999999</v>
      </c>
      <c r="N54" s="205">
        <v>100</v>
      </c>
    </row>
    <row r="55" spans="1:14">
      <c r="A55" s="1190" t="s">
        <v>971</v>
      </c>
      <c r="B55" s="400" t="s">
        <v>591</v>
      </c>
      <c r="C55" s="181">
        <v>0</v>
      </c>
      <c r="D55" s="181">
        <v>0</v>
      </c>
      <c r="E55" s="181">
        <v>0</v>
      </c>
      <c r="F55" s="181">
        <v>0</v>
      </c>
      <c r="G55" s="181">
        <v>147855.12</v>
      </c>
      <c r="H55" s="181">
        <v>25.02</v>
      </c>
      <c r="I55" s="181">
        <v>73061.8</v>
      </c>
      <c r="J55" s="204">
        <v>12.36</v>
      </c>
      <c r="K55" s="181">
        <v>98.39</v>
      </c>
      <c r="L55" s="181">
        <v>0.02</v>
      </c>
      <c r="M55" s="181">
        <v>221015.31</v>
      </c>
      <c r="N55" s="204">
        <v>37.4</v>
      </c>
    </row>
    <row r="56" spans="1:14">
      <c r="A56" s="1187"/>
      <c r="B56" s="176" t="s">
        <v>593</v>
      </c>
      <c r="C56" s="166">
        <v>0</v>
      </c>
      <c r="D56" s="166">
        <v>0</v>
      </c>
      <c r="E56" s="166">
        <v>0</v>
      </c>
      <c r="F56" s="166">
        <v>0</v>
      </c>
      <c r="G56" s="166">
        <v>10831.15</v>
      </c>
      <c r="H56" s="166">
        <v>1.83</v>
      </c>
      <c r="I56" s="166">
        <v>232583.27</v>
      </c>
      <c r="J56" s="167">
        <v>39.36</v>
      </c>
      <c r="K56" s="166">
        <v>3509.24</v>
      </c>
      <c r="L56" s="166">
        <v>0.59</v>
      </c>
      <c r="M56" s="166">
        <v>246923.66</v>
      </c>
      <c r="N56" s="167">
        <v>41.78</v>
      </c>
    </row>
    <row r="57" spans="1:14">
      <c r="A57" s="1187"/>
      <c r="B57" s="176" t="s">
        <v>592</v>
      </c>
      <c r="C57" s="166">
        <v>0</v>
      </c>
      <c r="D57" s="166">
        <v>0</v>
      </c>
      <c r="E57" s="166">
        <v>0</v>
      </c>
      <c r="F57" s="166">
        <v>0</v>
      </c>
      <c r="G57" s="166">
        <v>3225.52</v>
      </c>
      <c r="H57" s="166">
        <v>0.55000000000000004</v>
      </c>
      <c r="I57" s="166">
        <v>469.3</v>
      </c>
      <c r="J57" s="167">
        <v>0.08</v>
      </c>
      <c r="K57" s="166">
        <v>0</v>
      </c>
      <c r="L57" s="166">
        <v>0</v>
      </c>
      <c r="M57" s="166">
        <v>3694.82</v>
      </c>
      <c r="N57" s="167">
        <v>0.63</v>
      </c>
    </row>
    <row r="58" spans="1:14">
      <c r="A58" s="1187"/>
      <c r="B58" s="176" t="s">
        <v>597</v>
      </c>
      <c r="C58" s="166">
        <v>0</v>
      </c>
      <c r="D58" s="166">
        <v>0</v>
      </c>
      <c r="E58" s="166">
        <v>0</v>
      </c>
      <c r="F58" s="166">
        <v>0</v>
      </c>
      <c r="G58" s="166">
        <v>131.41</v>
      </c>
      <c r="H58" s="166">
        <v>0.02</v>
      </c>
      <c r="I58" s="166">
        <v>19115.47</v>
      </c>
      <c r="J58" s="167">
        <v>3.23</v>
      </c>
      <c r="K58" s="166">
        <v>8427.19</v>
      </c>
      <c r="L58" s="166">
        <v>1.43</v>
      </c>
      <c r="M58" s="166">
        <v>27674.07</v>
      </c>
      <c r="N58" s="167">
        <v>4.68</v>
      </c>
    </row>
    <row r="59" spans="1:14">
      <c r="A59" s="1187"/>
      <c r="B59" s="176" t="s">
        <v>598</v>
      </c>
      <c r="C59" s="166">
        <v>0</v>
      </c>
      <c r="D59" s="166">
        <v>0</v>
      </c>
      <c r="E59" s="166">
        <v>0</v>
      </c>
      <c r="F59" s="166">
        <v>0</v>
      </c>
      <c r="G59" s="166">
        <v>131.6</v>
      </c>
      <c r="H59" s="166">
        <v>0.02</v>
      </c>
      <c r="I59" s="166">
        <v>45683.9</v>
      </c>
      <c r="J59" s="167">
        <v>7.73</v>
      </c>
      <c r="K59" s="166">
        <v>16404.59</v>
      </c>
      <c r="L59" s="166">
        <v>2.78</v>
      </c>
      <c r="M59" s="166">
        <v>62220.09</v>
      </c>
      <c r="N59" s="167">
        <v>10.53</v>
      </c>
    </row>
    <row r="60" spans="1:14">
      <c r="A60" s="1187"/>
      <c r="B60" s="176" t="s">
        <v>594</v>
      </c>
      <c r="C60" s="166">
        <v>0</v>
      </c>
      <c r="D60" s="166">
        <v>0</v>
      </c>
      <c r="E60" s="166">
        <v>483.93</v>
      </c>
      <c r="F60" s="166">
        <v>0.08</v>
      </c>
      <c r="G60" s="166">
        <v>20.14</v>
      </c>
      <c r="H60" s="166">
        <v>0</v>
      </c>
      <c r="I60" s="166">
        <v>0</v>
      </c>
      <c r="J60" s="167">
        <v>0</v>
      </c>
      <c r="K60" s="166">
        <v>0</v>
      </c>
      <c r="L60" s="166">
        <v>0</v>
      </c>
      <c r="M60" s="166">
        <v>504.07</v>
      </c>
      <c r="N60" s="167">
        <v>0.08</v>
      </c>
    </row>
    <row r="61" spans="1:14">
      <c r="A61" s="1187"/>
      <c r="B61" s="176" t="s">
        <v>80</v>
      </c>
      <c r="C61" s="166">
        <v>0</v>
      </c>
      <c r="D61" s="166">
        <v>0</v>
      </c>
      <c r="E61" s="166">
        <v>483.93</v>
      </c>
      <c r="F61" s="166">
        <v>0.08</v>
      </c>
      <c r="G61" s="166">
        <v>162194.94</v>
      </c>
      <c r="H61" s="166">
        <v>27.44</v>
      </c>
      <c r="I61" s="166">
        <v>370913.74</v>
      </c>
      <c r="J61" s="167">
        <v>62.76</v>
      </c>
      <c r="K61" s="166">
        <v>28439.41</v>
      </c>
      <c r="L61" s="166">
        <v>4.82</v>
      </c>
      <c r="M61" s="166">
        <v>562032.02</v>
      </c>
      <c r="N61" s="167">
        <v>95.1</v>
      </c>
    </row>
    <row r="62" spans="1:14">
      <c r="A62" s="1187"/>
      <c r="B62" s="176" t="s">
        <v>550</v>
      </c>
      <c r="C62" s="166">
        <v>0</v>
      </c>
      <c r="D62" s="166">
        <v>0</v>
      </c>
      <c r="E62" s="166">
        <v>0</v>
      </c>
      <c r="F62" s="166">
        <v>0</v>
      </c>
      <c r="G62" s="166">
        <v>0</v>
      </c>
      <c r="H62" s="166">
        <v>0</v>
      </c>
      <c r="I62" s="166">
        <v>0</v>
      </c>
      <c r="J62" s="166">
        <v>0</v>
      </c>
      <c r="K62" s="166">
        <v>0</v>
      </c>
      <c r="L62" s="166">
        <v>0</v>
      </c>
      <c r="M62" s="166">
        <v>2419.54</v>
      </c>
      <c r="N62" s="167">
        <v>0.41</v>
      </c>
    </row>
    <row r="63" spans="1:14">
      <c r="A63" s="1187"/>
      <c r="B63" s="176" t="s">
        <v>551</v>
      </c>
      <c r="C63" s="166">
        <v>0</v>
      </c>
      <c r="D63" s="166">
        <v>0</v>
      </c>
      <c r="E63" s="166">
        <v>0</v>
      </c>
      <c r="F63" s="166">
        <v>0</v>
      </c>
      <c r="G63" s="166">
        <v>0</v>
      </c>
      <c r="H63" s="166">
        <v>0</v>
      </c>
      <c r="I63" s="166">
        <v>0</v>
      </c>
      <c r="J63" s="167">
        <v>0</v>
      </c>
      <c r="K63" s="166">
        <v>0</v>
      </c>
      <c r="L63" s="166">
        <v>0</v>
      </c>
      <c r="M63" s="166">
        <v>26537.33</v>
      </c>
      <c r="N63" s="167">
        <v>4.49</v>
      </c>
    </row>
    <row r="64" spans="1:14">
      <c r="A64" s="1188"/>
      <c r="B64" s="399" t="s">
        <v>629</v>
      </c>
      <c r="C64" s="180">
        <v>0</v>
      </c>
      <c r="D64" s="180">
        <v>0</v>
      </c>
      <c r="E64" s="180">
        <v>483.93</v>
      </c>
      <c r="F64" s="180">
        <v>0.08</v>
      </c>
      <c r="G64" s="180">
        <v>162194.94</v>
      </c>
      <c r="H64" s="180">
        <v>27.44</v>
      </c>
      <c r="I64" s="180">
        <v>370913.74</v>
      </c>
      <c r="J64" s="205">
        <v>62.76</v>
      </c>
      <c r="K64" s="180">
        <v>28439.41</v>
      </c>
      <c r="L64" s="180">
        <v>4.82</v>
      </c>
      <c r="M64" s="180">
        <v>590988.89</v>
      </c>
      <c r="N64" s="205">
        <v>100</v>
      </c>
    </row>
    <row r="65" spans="1:14">
      <c r="A65" s="1190" t="s">
        <v>972</v>
      </c>
      <c r="B65" s="400" t="s">
        <v>598</v>
      </c>
      <c r="C65" s="181">
        <v>0</v>
      </c>
      <c r="D65" s="181">
        <v>0</v>
      </c>
      <c r="E65" s="181">
        <v>0</v>
      </c>
      <c r="F65" s="181">
        <v>0</v>
      </c>
      <c r="G65" s="181">
        <v>3</v>
      </c>
      <c r="H65" s="181" t="s">
        <v>547</v>
      </c>
      <c r="I65" s="181">
        <v>2.13</v>
      </c>
      <c r="J65" s="204" t="s">
        <v>547</v>
      </c>
      <c r="K65" s="181">
        <v>11.26</v>
      </c>
      <c r="L65" s="181">
        <v>0.01</v>
      </c>
      <c r="M65" s="181">
        <v>16.39</v>
      </c>
      <c r="N65" s="204">
        <v>0.01</v>
      </c>
    </row>
    <row r="66" spans="1:14">
      <c r="A66" s="1187"/>
      <c r="B66" s="176" t="s">
        <v>591</v>
      </c>
      <c r="C66" s="166">
        <v>0</v>
      </c>
      <c r="D66" s="166">
        <v>0</v>
      </c>
      <c r="E66" s="166">
        <v>0</v>
      </c>
      <c r="F66" s="166">
        <v>0</v>
      </c>
      <c r="G66" s="166">
        <v>5573.79</v>
      </c>
      <c r="H66" s="166">
        <v>3.57</v>
      </c>
      <c r="I66" s="166">
        <v>4538</v>
      </c>
      <c r="J66" s="167">
        <v>2.91</v>
      </c>
      <c r="K66" s="166">
        <v>865.31</v>
      </c>
      <c r="L66" s="166">
        <v>0.55000000000000004</v>
      </c>
      <c r="M66" s="166">
        <v>10977.1</v>
      </c>
      <c r="N66" s="167">
        <v>7.03</v>
      </c>
    </row>
    <row r="67" spans="1:14">
      <c r="A67" s="1187"/>
      <c r="B67" s="176" t="s">
        <v>593</v>
      </c>
      <c r="C67" s="166">
        <v>0</v>
      </c>
      <c r="D67" s="166">
        <v>0</v>
      </c>
      <c r="E67" s="166">
        <v>0</v>
      </c>
      <c r="F67" s="166">
        <v>0</v>
      </c>
      <c r="G67" s="166">
        <v>57379.040000000001</v>
      </c>
      <c r="H67" s="166">
        <v>36.78</v>
      </c>
      <c r="I67" s="166">
        <v>44456.66</v>
      </c>
      <c r="J67" s="167">
        <v>28.5</v>
      </c>
      <c r="K67" s="166">
        <v>8985.2900000000009</v>
      </c>
      <c r="L67" s="166">
        <v>5.76</v>
      </c>
      <c r="M67" s="166">
        <v>110820.99</v>
      </c>
      <c r="N67" s="167">
        <v>71.040000000000006</v>
      </c>
    </row>
    <row r="68" spans="1:14">
      <c r="A68" s="1187"/>
      <c r="B68" s="176" t="s">
        <v>592</v>
      </c>
      <c r="C68" s="166">
        <v>0</v>
      </c>
      <c r="D68" s="166">
        <v>0</v>
      </c>
      <c r="E68" s="166">
        <v>0</v>
      </c>
      <c r="F68" s="166">
        <v>0</v>
      </c>
      <c r="G68" s="166">
        <v>473.33</v>
      </c>
      <c r="H68" s="166">
        <v>0.3</v>
      </c>
      <c r="I68" s="166">
        <v>51.6</v>
      </c>
      <c r="J68" s="167">
        <v>0.03</v>
      </c>
      <c r="K68" s="166">
        <v>0.13</v>
      </c>
      <c r="L68" s="166" t="s">
        <v>547</v>
      </c>
      <c r="M68" s="166">
        <v>525.05999999999995</v>
      </c>
      <c r="N68" s="167">
        <v>0.33</v>
      </c>
    </row>
    <row r="69" spans="1:14">
      <c r="A69" s="1187"/>
      <c r="B69" s="176" t="s">
        <v>594</v>
      </c>
      <c r="C69" s="166">
        <v>103.76</v>
      </c>
      <c r="D69" s="166">
        <v>7.0000000000000007E-2</v>
      </c>
      <c r="E69" s="166">
        <v>20543.63</v>
      </c>
      <c r="F69" s="166">
        <v>13.17</v>
      </c>
      <c r="G69" s="166">
        <v>2.3199999999999998</v>
      </c>
      <c r="H69" s="166" t="s">
        <v>547</v>
      </c>
      <c r="I69" s="166">
        <v>0</v>
      </c>
      <c r="J69" s="167">
        <v>0</v>
      </c>
      <c r="K69" s="166">
        <v>0.06</v>
      </c>
      <c r="L69" s="166" t="s">
        <v>547</v>
      </c>
      <c r="M69" s="166">
        <v>20649.77</v>
      </c>
      <c r="N69" s="167">
        <v>13.24</v>
      </c>
    </row>
    <row r="70" spans="1:14">
      <c r="A70" s="1187"/>
      <c r="B70" s="176" t="s">
        <v>80</v>
      </c>
      <c r="C70" s="166">
        <v>103.76</v>
      </c>
      <c r="D70" s="166">
        <v>7.0000000000000007E-2</v>
      </c>
      <c r="E70" s="166">
        <v>20543.63</v>
      </c>
      <c r="F70" s="166">
        <v>13.17</v>
      </c>
      <c r="G70" s="166">
        <v>63431.48</v>
      </c>
      <c r="H70" s="166">
        <v>40.65</v>
      </c>
      <c r="I70" s="166">
        <v>49048.39</v>
      </c>
      <c r="J70" s="167">
        <v>31.44</v>
      </c>
      <c r="K70" s="166">
        <v>9862.0499999999993</v>
      </c>
      <c r="L70" s="166">
        <v>6.32</v>
      </c>
      <c r="M70" s="166">
        <v>142989.31</v>
      </c>
      <c r="N70" s="167">
        <v>91.65</v>
      </c>
    </row>
    <row r="71" spans="1:14">
      <c r="A71" s="1187"/>
      <c r="B71" s="176" t="s">
        <v>550</v>
      </c>
      <c r="C71" s="166">
        <v>0</v>
      </c>
      <c r="D71" s="166">
        <v>0</v>
      </c>
      <c r="E71" s="166">
        <v>0</v>
      </c>
      <c r="F71" s="166">
        <v>0</v>
      </c>
      <c r="G71" s="166">
        <v>0</v>
      </c>
      <c r="H71" s="166">
        <v>0</v>
      </c>
      <c r="I71" s="166">
        <v>0</v>
      </c>
      <c r="J71" s="167">
        <v>0</v>
      </c>
      <c r="K71" s="166">
        <v>0</v>
      </c>
      <c r="L71" s="166">
        <v>0</v>
      </c>
      <c r="M71" s="166">
        <v>435.81</v>
      </c>
      <c r="N71" s="167">
        <v>0.28000000000000003</v>
      </c>
    </row>
    <row r="72" spans="1:14">
      <c r="A72" s="1187"/>
      <c r="B72" s="176" t="s">
        <v>551</v>
      </c>
      <c r="C72" s="166">
        <v>0</v>
      </c>
      <c r="D72" s="166">
        <v>0</v>
      </c>
      <c r="E72" s="166">
        <v>0</v>
      </c>
      <c r="F72" s="166">
        <v>0</v>
      </c>
      <c r="G72" s="166">
        <v>0</v>
      </c>
      <c r="H72" s="166">
        <v>0</v>
      </c>
      <c r="I72" s="166">
        <v>0</v>
      </c>
      <c r="J72" s="166">
        <v>0</v>
      </c>
      <c r="K72" s="166">
        <v>0</v>
      </c>
      <c r="L72" s="166">
        <v>0</v>
      </c>
      <c r="M72" s="166">
        <v>12585.88</v>
      </c>
      <c r="N72" s="167">
        <v>8.07</v>
      </c>
    </row>
    <row r="73" spans="1:14">
      <c r="A73" s="1188"/>
      <c r="B73" s="399" t="s">
        <v>629</v>
      </c>
      <c r="C73" s="180">
        <v>103.76</v>
      </c>
      <c r="D73" s="180">
        <v>7.0000000000000007E-2</v>
      </c>
      <c r="E73" s="180">
        <v>20543.63</v>
      </c>
      <c r="F73" s="180">
        <v>13.17</v>
      </c>
      <c r="G73" s="180">
        <v>63431.48</v>
      </c>
      <c r="H73" s="180">
        <v>40.65</v>
      </c>
      <c r="I73" s="180">
        <v>49048.39</v>
      </c>
      <c r="J73" s="205">
        <v>31.44</v>
      </c>
      <c r="K73" s="180">
        <v>9862.0499999999993</v>
      </c>
      <c r="L73" s="180">
        <v>6.32</v>
      </c>
      <c r="M73" s="180">
        <v>142989.31</v>
      </c>
      <c r="N73" s="205">
        <v>100</v>
      </c>
    </row>
    <row r="74" spans="1:14">
      <c r="A74" s="1190" t="s">
        <v>973</v>
      </c>
      <c r="B74" s="400" t="s">
        <v>591</v>
      </c>
      <c r="C74" s="181">
        <v>0</v>
      </c>
      <c r="D74" s="181">
        <v>0</v>
      </c>
      <c r="E74" s="181">
        <v>0</v>
      </c>
      <c r="F74" s="181">
        <v>0</v>
      </c>
      <c r="G74" s="181">
        <v>138314.59</v>
      </c>
      <c r="H74" s="181">
        <v>10.94</v>
      </c>
      <c r="I74" s="181">
        <v>19291.509999999998</v>
      </c>
      <c r="J74" s="204">
        <v>1.53</v>
      </c>
      <c r="K74" s="181">
        <v>4472.57</v>
      </c>
      <c r="L74" s="181">
        <v>0.35</v>
      </c>
      <c r="M74" s="181">
        <v>162078.67000000001</v>
      </c>
      <c r="N74" s="204">
        <v>12.82</v>
      </c>
    </row>
    <row r="75" spans="1:14">
      <c r="A75" s="1187"/>
      <c r="B75" s="176" t="s">
        <v>592</v>
      </c>
      <c r="C75" s="166">
        <v>0</v>
      </c>
      <c r="D75" s="166">
        <v>0</v>
      </c>
      <c r="E75" s="166">
        <v>0</v>
      </c>
      <c r="F75" s="166">
        <v>0</v>
      </c>
      <c r="G75" s="166">
        <v>5246.71</v>
      </c>
      <c r="H75" s="166">
        <v>0.41</v>
      </c>
      <c r="I75" s="166">
        <v>121.4</v>
      </c>
      <c r="J75" s="167">
        <v>0.01</v>
      </c>
      <c r="K75" s="166">
        <v>1.44</v>
      </c>
      <c r="L75" s="166" t="s">
        <v>547</v>
      </c>
      <c r="M75" s="166">
        <v>5369.55</v>
      </c>
      <c r="N75" s="167">
        <v>0.42</v>
      </c>
    </row>
    <row r="76" spans="1:14">
      <c r="A76" s="1187"/>
      <c r="B76" s="176" t="s">
        <v>593</v>
      </c>
      <c r="C76" s="166">
        <v>0</v>
      </c>
      <c r="D76" s="166">
        <v>0</v>
      </c>
      <c r="E76" s="166">
        <v>0</v>
      </c>
      <c r="F76" s="166">
        <v>0</v>
      </c>
      <c r="G76" s="166">
        <v>370156.5</v>
      </c>
      <c r="H76" s="166">
        <v>29.27</v>
      </c>
      <c r="I76" s="166">
        <v>373892.59</v>
      </c>
      <c r="J76" s="167">
        <v>29.56</v>
      </c>
      <c r="K76" s="166">
        <v>140373.10999999999</v>
      </c>
      <c r="L76" s="166">
        <v>11.1</v>
      </c>
      <c r="M76" s="166">
        <v>884422.2</v>
      </c>
      <c r="N76" s="167">
        <v>69.930000000000007</v>
      </c>
    </row>
    <row r="77" spans="1:14">
      <c r="A77" s="1187"/>
      <c r="B77" s="176" t="s">
        <v>597</v>
      </c>
      <c r="C77" s="166">
        <v>0</v>
      </c>
      <c r="D77" s="166">
        <v>0</v>
      </c>
      <c r="E77" s="166">
        <v>0</v>
      </c>
      <c r="F77" s="166">
        <v>0</v>
      </c>
      <c r="G77" s="166">
        <v>10206.450000000001</v>
      </c>
      <c r="H77" s="166">
        <v>0.81</v>
      </c>
      <c r="I77" s="166">
        <v>14173.78</v>
      </c>
      <c r="J77" s="167">
        <v>1.1200000000000001</v>
      </c>
      <c r="K77" s="166">
        <v>601.26</v>
      </c>
      <c r="L77" s="166">
        <v>0.05</v>
      </c>
      <c r="M77" s="166">
        <v>24981.49</v>
      </c>
      <c r="N77" s="167">
        <v>1.98</v>
      </c>
    </row>
    <row r="78" spans="1:14">
      <c r="A78" s="1187"/>
      <c r="B78" s="176" t="s">
        <v>598</v>
      </c>
      <c r="C78" s="166">
        <v>0</v>
      </c>
      <c r="D78" s="166">
        <v>0</v>
      </c>
      <c r="E78" s="166">
        <v>0</v>
      </c>
      <c r="F78" s="166">
        <v>0</v>
      </c>
      <c r="G78" s="166">
        <v>5836.71</v>
      </c>
      <c r="H78" s="166">
        <v>0.46</v>
      </c>
      <c r="I78" s="166">
        <v>22039.55</v>
      </c>
      <c r="J78" s="167">
        <v>1.74</v>
      </c>
      <c r="K78" s="166">
        <v>13769.35</v>
      </c>
      <c r="L78" s="166">
        <v>1.0900000000000001</v>
      </c>
      <c r="M78" s="166">
        <v>41645.61</v>
      </c>
      <c r="N78" s="167">
        <v>3.29</v>
      </c>
    </row>
    <row r="79" spans="1:14">
      <c r="A79" s="1187"/>
      <c r="B79" s="176" t="s">
        <v>594</v>
      </c>
      <c r="C79" s="166">
        <v>0</v>
      </c>
      <c r="D79" s="166">
        <v>0</v>
      </c>
      <c r="E79" s="166">
        <v>113680.36</v>
      </c>
      <c r="F79" s="166">
        <v>8.99</v>
      </c>
      <c r="G79" s="166">
        <v>0</v>
      </c>
      <c r="H79" s="166">
        <v>0</v>
      </c>
      <c r="I79" s="166">
        <v>0</v>
      </c>
      <c r="J79" s="167">
        <v>0</v>
      </c>
      <c r="K79" s="166">
        <v>0</v>
      </c>
      <c r="L79" s="166">
        <v>0</v>
      </c>
      <c r="M79" s="166">
        <v>113680.36</v>
      </c>
      <c r="N79" s="167">
        <v>8.99</v>
      </c>
    </row>
    <row r="80" spans="1:14">
      <c r="A80" s="1187"/>
      <c r="B80" s="176" t="s">
        <v>80</v>
      </c>
      <c r="C80" s="166">
        <v>0</v>
      </c>
      <c r="D80" s="166">
        <v>0</v>
      </c>
      <c r="E80" s="166">
        <v>113680.36</v>
      </c>
      <c r="F80" s="166">
        <v>8.99</v>
      </c>
      <c r="G80" s="166">
        <v>529760.96</v>
      </c>
      <c r="H80" s="166">
        <v>41.89</v>
      </c>
      <c r="I80" s="166">
        <v>429518.83</v>
      </c>
      <c r="J80" s="167">
        <v>33.96</v>
      </c>
      <c r="K80" s="166">
        <v>159217.73000000001</v>
      </c>
      <c r="L80" s="166">
        <v>12.59</v>
      </c>
      <c r="M80" s="166">
        <v>1232177.8799999999</v>
      </c>
      <c r="N80" s="167">
        <v>97.43</v>
      </c>
    </row>
    <row r="81" spans="1:14">
      <c r="A81" s="1187"/>
      <c r="B81" s="176" t="s">
        <v>550</v>
      </c>
      <c r="C81" s="166">
        <v>0</v>
      </c>
      <c r="D81" s="166">
        <v>0</v>
      </c>
      <c r="E81" s="166">
        <v>0</v>
      </c>
      <c r="F81" s="166">
        <v>0</v>
      </c>
      <c r="G81" s="166">
        <v>0</v>
      </c>
      <c r="H81" s="166">
        <v>0</v>
      </c>
      <c r="I81" s="166">
        <v>0</v>
      </c>
      <c r="J81" s="166">
        <v>0</v>
      </c>
      <c r="K81" s="166">
        <v>0</v>
      </c>
      <c r="L81" s="166">
        <v>0</v>
      </c>
      <c r="M81" s="166">
        <v>7348.83</v>
      </c>
      <c r="N81" s="167">
        <v>0.57999999999999996</v>
      </c>
    </row>
    <row r="82" spans="1:14">
      <c r="A82" s="1187"/>
      <c r="B82" s="176" t="s">
        <v>551</v>
      </c>
      <c r="C82" s="166">
        <v>0</v>
      </c>
      <c r="D82" s="166">
        <v>0</v>
      </c>
      <c r="E82" s="166">
        <v>0</v>
      </c>
      <c r="F82" s="166">
        <v>0</v>
      </c>
      <c r="G82" s="166">
        <v>0</v>
      </c>
      <c r="H82" s="166">
        <v>0</v>
      </c>
      <c r="I82" s="166">
        <v>0</v>
      </c>
      <c r="J82" s="167">
        <v>0</v>
      </c>
      <c r="K82" s="166">
        <v>0</v>
      </c>
      <c r="L82" s="166">
        <v>0</v>
      </c>
      <c r="M82" s="166">
        <v>25168.94</v>
      </c>
      <c r="N82" s="167">
        <v>1.99</v>
      </c>
    </row>
    <row r="83" spans="1:14">
      <c r="A83" s="1188"/>
      <c r="B83" s="399" t="s">
        <v>629</v>
      </c>
      <c r="C83" s="180">
        <v>0</v>
      </c>
      <c r="D83" s="180">
        <v>0</v>
      </c>
      <c r="E83" s="180">
        <v>113680.36</v>
      </c>
      <c r="F83" s="180">
        <v>8.99</v>
      </c>
      <c r="G83" s="180">
        <v>529760.96</v>
      </c>
      <c r="H83" s="180">
        <v>41.89</v>
      </c>
      <c r="I83" s="180">
        <v>429518.83</v>
      </c>
      <c r="J83" s="205">
        <v>33.96</v>
      </c>
      <c r="K83" s="180">
        <v>159217.73000000001</v>
      </c>
      <c r="L83" s="180">
        <v>12.59</v>
      </c>
      <c r="M83" s="180">
        <v>1264695.6499999999</v>
      </c>
      <c r="N83" s="205">
        <v>100</v>
      </c>
    </row>
    <row r="84" spans="1:14">
      <c r="A84" s="1185" t="s">
        <v>600</v>
      </c>
      <c r="B84" s="1185"/>
    </row>
  </sheetData>
  <mergeCells count="21">
    <mergeCell ref="A45:A54"/>
    <mergeCell ref="A55:A64"/>
    <mergeCell ref="A65:A73"/>
    <mergeCell ref="A74:A83"/>
    <mergeCell ref="A84:B84"/>
    <mergeCell ref="A37:A44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  <mergeCell ref="A8:A17"/>
    <mergeCell ref="A18:A26"/>
    <mergeCell ref="A27:A3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3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W28"/>
  <sheetViews>
    <sheetView view="pageBreakPreview" zoomScale="65" zoomScaleNormal="75" zoomScaleSheetLayoutView="65" workbookViewId="0">
      <selection activeCell="E26" sqref="E26"/>
    </sheetView>
  </sheetViews>
  <sheetFormatPr baseColWidth="10" defaultRowHeight="12.75"/>
  <cols>
    <col min="1" max="1" width="36.140625" style="639" customWidth="1"/>
    <col min="2" max="13" width="17.85546875" style="639" customWidth="1"/>
    <col min="14" max="16384" width="11.42578125" style="639"/>
  </cols>
  <sheetData>
    <row r="1" spans="1:23" ht="18" customHeight="1">
      <c r="A1" s="1028" t="s">
        <v>512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638"/>
      <c r="O1" s="638"/>
      <c r="P1" s="638"/>
      <c r="Q1" s="638"/>
      <c r="R1" s="638"/>
    </row>
    <row r="3" spans="1:23" ht="26.25" customHeight="1">
      <c r="A3" s="1029" t="s">
        <v>1215</v>
      </c>
      <c r="B3" s="1029"/>
      <c r="C3" s="1029"/>
      <c r="D3" s="1029"/>
      <c r="E3" s="1029"/>
      <c r="F3" s="1056"/>
      <c r="G3" s="1056"/>
      <c r="H3" s="1056"/>
      <c r="I3" s="1056"/>
      <c r="J3" s="1056"/>
      <c r="K3" s="1056"/>
      <c r="L3" s="1056"/>
      <c r="M3" s="1056"/>
      <c r="N3" s="640"/>
      <c r="O3" s="640"/>
      <c r="P3" s="640"/>
      <c r="Q3" s="640"/>
      <c r="R3" s="640"/>
      <c r="S3" s="640"/>
    </row>
    <row r="4" spans="1:23" ht="13.5" thickBot="1">
      <c r="A4" s="644"/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</row>
    <row r="5" spans="1:23" s="2" customFormat="1" ht="36.75" customHeight="1">
      <c r="A5" s="1049" t="s">
        <v>399</v>
      </c>
      <c r="B5" s="1058" t="s">
        <v>307</v>
      </c>
      <c r="C5" s="1059"/>
      <c r="D5" s="1059"/>
      <c r="E5" s="1060"/>
      <c r="F5" s="1058" t="s">
        <v>487</v>
      </c>
      <c r="G5" s="1059"/>
      <c r="H5" s="1059"/>
      <c r="I5" s="1060"/>
      <c r="J5" s="1058" t="s">
        <v>488</v>
      </c>
      <c r="K5" s="1059"/>
      <c r="L5" s="1059"/>
      <c r="M5" s="1059"/>
      <c r="N5" s="1"/>
      <c r="O5" s="1"/>
      <c r="P5" s="1"/>
      <c r="Q5" s="1"/>
      <c r="R5" s="1"/>
      <c r="S5" s="1"/>
    </row>
    <row r="6" spans="1:23" s="2" customFormat="1" ht="24.75" customHeight="1">
      <c r="A6" s="1057"/>
      <c r="B6" s="1055" t="s">
        <v>489</v>
      </c>
      <c r="C6" s="1055" t="s">
        <v>492</v>
      </c>
      <c r="D6" s="1055" t="s">
        <v>490</v>
      </c>
      <c r="E6" s="1055" t="s">
        <v>491</v>
      </c>
      <c r="F6" s="1055" t="s">
        <v>489</v>
      </c>
      <c r="G6" s="1055" t="s">
        <v>492</v>
      </c>
      <c r="H6" s="1055" t="s">
        <v>490</v>
      </c>
      <c r="I6" s="1055" t="s">
        <v>491</v>
      </c>
      <c r="J6" s="1055" t="s">
        <v>489</v>
      </c>
      <c r="K6" s="1055" t="s">
        <v>493</v>
      </c>
      <c r="L6" s="1055" t="s">
        <v>490</v>
      </c>
      <c r="M6" s="1061" t="s">
        <v>491</v>
      </c>
      <c r="N6" s="1"/>
      <c r="O6" s="1"/>
      <c r="P6" s="1"/>
      <c r="Q6" s="1"/>
      <c r="R6" s="1"/>
      <c r="S6" s="1"/>
    </row>
    <row r="7" spans="1:23" s="2" customFormat="1" ht="42" customHeight="1" thickBot="1">
      <c r="A7" s="1050"/>
      <c r="B7" s="1052"/>
      <c r="C7" s="1052"/>
      <c r="D7" s="1052"/>
      <c r="E7" s="1052" t="s">
        <v>491</v>
      </c>
      <c r="F7" s="1052"/>
      <c r="G7" s="1052"/>
      <c r="H7" s="1052"/>
      <c r="I7" s="1052" t="s">
        <v>491</v>
      </c>
      <c r="J7" s="1052"/>
      <c r="K7" s="1052"/>
      <c r="L7" s="1052"/>
      <c r="M7" s="1062" t="s">
        <v>491</v>
      </c>
      <c r="N7" s="1"/>
      <c r="O7" s="1"/>
      <c r="P7" s="1"/>
      <c r="Q7" s="1"/>
      <c r="R7" s="1"/>
      <c r="S7" s="1"/>
    </row>
    <row r="8" spans="1:23" s="2" customFormat="1" ht="18" customHeight="1">
      <c r="A8" s="659" t="s">
        <v>513</v>
      </c>
      <c r="B8" s="306"/>
      <c r="C8" s="306"/>
      <c r="D8" s="306"/>
      <c r="E8" s="306"/>
      <c r="F8" s="306">
        <v>2008</v>
      </c>
      <c r="G8" s="306">
        <v>74970837.676972404</v>
      </c>
      <c r="H8" s="306">
        <v>657441658.54150772</v>
      </c>
      <c r="I8" s="306">
        <v>767908378</v>
      </c>
      <c r="J8" s="306">
        <v>1996</v>
      </c>
      <c r="K8" s="306">
        <v>40794501</v>
      </c>
      <c r="L8" s="306">
        <v>402855610</v>
      </c>
      <c r="M8" s="546">
        <v>513480154</v>
      </c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2" customFormat="1">
      <c r="A9" s="660" t="s">
        <v>514</v>
      </c>
      <c r="B9" s="307"/>
      <c r="C9" s="307"/>
      <c r="D9" s="307"/>
      <c r="E9" s="307"/>
      <c r="F9" s="307">
        <v>2005</v>
      </c>
      <c r="G9" s="307">
        <v>74338313</v>
      </c>
      <c r="H9" s="307">
        <v>734991219</v>
      </c>
      <c r="I9" s="307">
        <v>1352197973</v>
      </c>
      <c r="J9" s="307">
        <v>1994</v>
      </c>
      <c r="K9" s="307">
        <v>44575286</v>
      </c>
      <c r="L9" s="307">
        <v>489142878</v>
      </c>
      <c r="M9" s="547">
        <v>932225755</v>
      </c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2" customFormat="1">
      <c r="A10" s="660" t="s">
        <v>515</v>
      </c>
      <c r="B10" s="307"/>
      <c r="C10" s="307"/>
      <c r="D10" s="307"/>
      <c r="E10" s="307"/>
      <c r="F10" s="307">
        <v>2002</v>
      </c>
      <c r="G10" s="307">
        <v>13543532</v>
      </c>
      <c r="H10" s="307">
        <v>63241562</v>
      </c>
      <c r="I10" s="307">
        <v>119908071</v>
      </c>
      <c r="J10" s="307">
        <v>1992</v>
      </c>
      <c r="K10" s="307">
        <v>9452859</v>
      </c>
      <c r="L10" s="307">
        <v>42948193</v>
      </c>
      <c r="M10" s="547">
        <v>85563792</v>
      </c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2" customFormat="1">
      <c r="A11" s="660" t="s">
        <v>516</v>
      </c>
      <c r="B11" s="307">
        <v>2010</v>
      </c>
      <c r="C11" s="307">
        <v>27573875.060000002</v>
      </c>
      <c r="D11" s="307">
        <v>140966346</v>
      </c>
      <c r="E11" s="307">
        <v>202684529.67898604</v>
      </c>
      <c r="F11" s="307">
        <v>2000</v>
      </c>
      <c r="G11" s="307">
        <v>25206929</v>
      </c>
      <c r="H11" s="307">
        <v>139995412</v>
      </c>
      <c r="I11" s="307">
        <v>183575264</v>
      </c>
      <c r="J11" s="307">
        <v>1998</v>
      </c>
      <c r="K11" s="307">
        <v>19309309</v>
      </c>
      <c r="L11" s="307">
        <v>97309277</v>
      </c>
      <c r="M11" s="547">
        <v>143762246</v>
      </c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2" customFormat="1">
      <c r="A12" s="660" t="s">
        <v>781</v>
      </c>
      <c r="B12" s="307"/>
      <c r="C12" s="307"/>
      <c r="D12" s="307"/>
      <c r="E12" s="307"/>
      <c r="F12" s="307">
        <v>2004</v>
      </c>
      <c r="G12" s="307">
        <v>83734225</v>
      </c>
      <c r="H12" s="307">
        <v>858701263</v>
      </c>
      <c r="I12" s="307">
        <v>1539020381</v>
      </c>
      <c r="J12" s="307">
        <v>1993</v>
      </c>
      <c r="K12" s="307">
        <v>49524473</v>
      </c>
      <c r="L12" s="307">
        <v>500117900</v>
      </c>
      <c r="M12" s="547">
        <v>1025681397</v>
      </c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2" customFormat="1">
      <c r="A13" s="660" t="s">
        <v>518</v>
      </c>
      <c r="B13" s="307"/>
      <c r="C13" s="307"/>
      <c r="D13" s="307"/>
      <c r="E13" s="307"/>
      <c r="F13" s="307">
        <v>2004</v>
      </c>
      <c r="G13" s="307">
        <v>153771658</v>
      </c>
      <c r="H13" s="307">
        <v>1210642112</v>
      </c>
      <c r="I13" s="307">
        <v>1987334660</v>
      </c>
      <c r="J13" s="307">
        <v>1992</v>
      </c>
      <c r="K13" s="307">
        <v>86602609</v>
      </c>
      <c r="L13" s="307">
        <v>740246643</v>
      </c>
      <c r="M13" s="547">
        <v>1349090285</v>
      </c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2" customFormat="1">
      <c r="A14" s="660" t="s">
        <v>519</v>
      </c>
      <c r="B14" s="307"/>
      <c r="C14" s="307"/>
      <c r="D14" s="307"/>
      <c r="E14" s="307"/>
      <c r="F14" s="307">
        <v>2001</v>
      </c>
      <c r="G14" s="307">
        <v>118157125</v>
      </c>
      <c r="H14" s="307">
        <v>1035407888</v>
      </c>
      <c r="I14" s="307">
        <v>1638995489</v>
      </c>
      <c r="J14" s="307">
        <v>1990</v>
      </c>
      <c r="K14" s="307">
        <v>80040743</v>
      </c>
      <c r="L14" s="307">
        <v>798899957</v>
      </c>
      <c r="M14" s="547">
        <v>1470239766</v>
      </c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2" customFormat="1">
      <c r="A15" s="660" t="s">
        <v>530</v>
      </c>
      <c r="B15" s="307">
        <v>2013</v>
      </c>
      <c r="C15" s="307">
        <v>14599979.635967573</v>
      </c>
      <c r="D15" s="307">
        <v>95935719.205349073</v>
      </c>
      <c r="E15" s="307">
        <v>108775257</v>
      </c>
      <c r="F15" s="307">
        <v>2000</v>
      </c>
      <c r="G15" s="307">
        <v>10895345</v>
      </c>
      <c r="H15" s="307">
        <v>83508240</v>
      </c>
      <c r="I15" s="307">
        <v>115452507</v>
      </c>
      <c r="J15" s="307">
        <v>1990</v>
      </c>
      <c r="K15" s="307">
        <v>6798903</v>
      </c>
      <c r="L15" s="307">
        <v>56094587</v>
      </c>
      <c r="M15" s="547">
        <v>85226136</v>
      </c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2" customFormat="1">
      <c r="A16" s="660" t="s">
        <v>532</v>
      </c>
      <c r="B16" s="307">
        <v>2008</v>
      </c>
      <c r="C16" s="307">
        <v>60242643</v>
      </c>
      <c r="D16" s="307">
        <v>260349299</v>
      </c>
      <c r="E16" s="307">
        <v>286059224</v>
      </c>
      <c r="F16" s="307">
        <v>1999</v>
      </c>
      <c r="G16" s="307">
        <v>54651039</v>
      </c>
      <c r="H16" s="307">
        <v>266606811</v>
      </c>
      <c r="I16" s="307">
        <v>441259193</v>
      </c>
      <c r="J16" s="307">
        <v>1990</v>
      </c>
      <c r="K16" s="307">
        <v>45349058</v>
      </c>
      <c r="L16" s="307">
        <v>230248092</v>
      </c>
      <c r="M16" s="547">
        <v>360845645</v>
      </c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2" customFormat="1">
      <c r="A17" s="660" t="s">
        <v>529</v>
      </c>
      <c r="B17" s="307"/>
      <c r="C17" s="307"/>
      <c r="D17" s="307"/>
      <c r="E17" s="307"/>
      <c r="F17" s="307">
        <v>2006</v>
      </c>
      <c r="G17" s="307">
        <v>20065059</v>
      </c>
      <c r="H17" s="307">
        <v>231693591</v>
      </c>
      <c r="I17" s="307">
        <v>425079613</v>
      </c>
      <c r="J17" s="307">
        <v>1994</v>
      </c>
      <c r="K17" s="307">
        <v>10946124</v>
      </c>
      <c r="L17" s="307">
        <v>151430435</v>
      </c>
      <c r="M17" s="547">
        <v>235627475</v>
      </c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2" customFormat="1">
      <c r="A18" s="660" t="s">
        <v>521</v>
      </c>
      <c r="B18" s="307"/>
      <c r="C18" s="307"/>
      <c r="D18" s="307"/>
      <c r="E18" s="307"/>
      <c r="F18" s="307">
        <v>2002</v>
      </c>
      <c r="G18" s="307">
        <v>33255502</v>
      </c>
      <c r="H18" s="307">
        <v>246854913</v>
      </c>
      <c r="I18" s="307">
        <v>345455952</v>
      </c>
      <c r="J18" s="307">
        <v>1991</v>
      </c>
      <c r="K18" s="307">
        <v>19060829</v>
      </c>
      <c r="L18" s="307">
        <v>154974856</v>
      </c>
      <c r="M18" s="547">
        <v>214926320</v>
      </c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2" customFormat="1">
      <c r="A19" s="660" t="s">
        <v>522</v>
      </c>
      <c r="B19" s="307">
        <v>2009</v>
      </c>
      <c r="C19" s="307">
        <v>192914041</v>
      </c>
      <c r="D19" s="307">
        <v>893924503</v>
      </c>
      <c r="E19" s="307">
        <v>878983189</v>
      </c>
      <c r="F19" s="307">
        <v>1998</v>
      </c>
      <c r="G19" s="307">
        <v>133092754</v>
      </c>
      <c r="H19" s="307">
        <v>688061951</v>
      </c>
      <c r="I19" s="307">
        <v>937470406</v>
      </c>
      <c r="J19" s="307">
        <v>1987</v>
      </c>
      <c r="K19" s="307">
        <v>90397515</v>
      </c>
      <c r="L19" s="307">
        <v>478465099</v>
      </c>
      <c r="M19" s="547">
        <v>462474516</v>
      </c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2" customFormat="1">
      <c r="A20" s="660" t="s">
        <v>533</v>
      </c>
      <c r="B20" s="307">
        <v>2010</v>
      </c>
      <c r="C20" s="307">
        <v>8971486.5999999996</v>
      </c>
      <c r="D20" s="307">
        <v>67371747</v>
      </c>
      <c r="E20" s="307">
        <v>122469239.28585191</v>
      </c>
      <c r="F20" s="307">
        <v>1999</v>
      </c>
      <c r="G20" s="307">
        <v>7525457</v>
      </c>
      <c r="H20" s="307">
        <v>62796997</v>
      </c>
      <c r="I20" s="307">
        <v>103509384</v>
      </c>
      <c r="J20" s="307">
        <v>1987</v>
      </c>
      <c r="K20" s="307">
        <v>5451412</v>
      </c>
      <c r="L20" s="307">
        <v>45923035</v>
      </c>
      <c r="M20" s="547">
        <v>55511419</v>
      </c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2" customFormat="1">
      <c r="A21" s="660" t="s">
        <v>523</v>
      </c>
      <c r="B21" s="307">
        <v>2012</v>
      </c>
      <c r="C21" s="307">
        <v>20850855.565247823</v>
      </c>
      <c r="D21" s="307">
        <v>132211917.50033855</v>
      </c>
      <c r="E21" s="307">
        <v>131612501</v>
      </c>
      <c r="F21" s="307">
        <v>1999</v>
      </c>
      <c r="G21" s="307">
        <v>15516950</v>
      </c>
      <c r="H21" s="307">
        <v>117714161</v>
      </c>
      <c r="I21" s="307">
        <v>124166834</v>
      </c>
      <c r="J21" s="307">
        <v>1987</v>
      </c>
      <c r="K21" s="307">
        <v>9569904</v>
      </c>
      <c r="L21" s="307">
        <v>85416491</v>
      </c>
      <c r="M21" s="547">
        <v>116472292</v>
      </c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>
      <c r="A22" s="660" t="s">
        <v>525</v>
      </c>
      <c r="B22" s="307">
        <v>2011</v>
      </c>
      <c r="C22" s="307">
        <v>62607091.576169655</v>
      </c>
      <c r="D22" s="307">
        <v>250941109.50656369</v>
      </c>
      <c r="E22" s="307">
        <v>323788388.48369545</v>
      </c>
      <c r="F22" s="307">
        <v>2005</v>
      </c>
      <c r="G22" s="307">
        <v>54816506</v>
      </c>
      <c r="H22" s="307">
        <v>226980023</v>
      </c>
      <c r="I22" s="307">
        <v>323524187</v>
      </c>
      <c r="J22" s="307">
        <v>1996</v>
      </c>
      <c r="K22" s="307">
        <v>43727142</v>
      </c>
      <c r="L22" s="307">
        <v>181805593</v>
      </c>
      <c r="M22" s="547">
        <v>325466402</v>
      </c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>
      <c r="A23" s="660" t="s">
        <v>527</v>
      </c>
      <c r="B23" s="307">
        <v>2010</v>
      </c>
      <c r="C23" s="307">
        <v>60972283.090000004</v>
      </c>
      <c r="D23" s="307">
        <v>324540532</v>
      </c>
      <c r="E23" s="307">
        <v>418920543</v>
      </c>
      <c r="F23" s="307">
        <v>1998</v>
      </c>
      <c r="G23" s="307">
        <v>47300541</v>
      </c>
      <c r="H23" s="307">
        <v>262047945</v>
      </c>
      <c r="I23" s="307">
        <v>385021574</v>
      </c>
      <c r="J23" s="307">
        <v>1988</v>
      </c>
      <c r="K23" s="307">
        <v>32577250</v>
      </c>
      <c r="L23" s="307">
        <v>175998280</v>
      </c>
      <c r="M23" s="547">
        <v>253325257</v>
      </c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2.75" customHeight="1" thickBot="1">
      <c r="A24" s="660" t="s">
        <v>531</v>
      </c>
      <c r="B24" s="308">
        <v>2010</v>
      </c>
      <c r="C24" s="308">
        <v>9116195.660000002</v>
      </c>
      <c r="D24" s="308">
        <v>91048093</v>
      </c>
      <c r="E24" s="308">
        <v>90279984.4214174</v>
      </c>
      <c r="F24" s="308">
        <v>1999</v>
      </c>
      <c r="G24" s="308">
        <v>6919544</v>
      </c>
      <c r="H24" s="308">
        <v>84597294</v>
      </c>
      <c r="I24" s="308">
        <v>87127120</v>
      </c>
      <c r="J24" s="308">
        <v>1987</v>
      </c>
      <c r="K24" s="308">
        <v>3144308</v>
      </c>
      <c r="L24" s="308">
        <v>43218188</v>
      </c>
      <c r="M24" s="548">
        <v>46845088</v>
      </c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3.9" customHeight="1">
      <c r="A25" s="18"/>
      <c r="B25" s="649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</row>
    <row r="28" spans="1:23">
      <c r="C28" s="647"/>
      <c r="G28" s="647"/>
    </row>
  </sheetData>
  <mergeCells count="18">
    <mergeCell ref="K6:K7"/>
    <mergeCell ref="A1:M1"/>
    <mergeCell ref="A3:M3"/>
    <mergeCell ref="A5:A7"/>
    <mergeCell ref="B5:E5"/>
    <mergeCell ref="F5:I5"/>
    <mergeCell ref="J5:M5"/>
    <mergeCell ref="B6:B7"/>
    <mergeCell ref="C6:C7"/>
    <mergeCell ref="D6:D7"/>
    <mergeCell ref="E6:E7"/>
    <mergeCell ref="L6:L7"/>
    <mergeCell ref="M6:M7"/>
    <mergeCell ref="F6:F7"/>
    <mergeCell ref="G6:G7"/>
    <mergeCell ref="H6:H7"/>
    <mergeCell ref="I6:I7"/>
    <mergeCell ref="J6:J7"/>
  </mergeCells>
  <printOptions horizontalCentered="1"/>
  <pageMargins left="0.78740157480314965" right="0.78740157480314965" top="0.59055118110236227" bottom="0.98425196850393704" header="0" footer="0"/>
  <pageSetup paperSize="9" scale="50" orientation="landscape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R87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0.7109375" style="551" customWidth="1"/>
    <col min="2" max="2" width="41.28515625" style="551" customWidth="1"/>
    <col min="3" max="14" width="13.140625" style="551" customWidth="1"/>
    <col min="15" max="16384" width="11.42578125" style="551"/>
  </cols>
  <sheetData>
    <row r="1" spans="1:14" s="577" customFormat="1" ht="18">
      <c r="A1" s="1065" t="s">
        <v>540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</row>
    <row r="2" spans="1:14" s="577" customForma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577" customFormat="1" ht="15">
      <c r="A3" s="1151" t="s">
        <v>1174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  <c r="M3" s="1151"/>
      <c r="N3" s="1151"/>
    </row>
    <row r="4" spans="1:14" s="577" customFormat="1" ht="13.5" thickBot="1">
      <c r="A4" s="209"/>
    </row>
    <row r="5" spans="1:14" s="579" customFormat="1" ht="24.75" customHeight="1">
      <c r="A5" s="1152" t="s">
        <v>249</v>
      </c>
      <c r="B5" s="1168" t="s">
        <v>586</v>
      </c>
      <c r="C5" s="1170" t="s">
        <v>587</v>
      </c>
      <c r="D5" s="1170"/>
      <c r="E5" s="1170"/>
      <c r="F5" s="1170"/>
      <c r="G5" s="1170"/>
      <c r="H5" s="1170"/>
      <c r="I5" s="1170"/>
      <c r="J5" s="1170"/>
      <c r="K5" s="1170"/>
      <c r="L5" s="1170"/>
      <c r="M5" s="1168" t="s">
        <v>1001</v>
      </c>
      <c r="N5" s="1171"/>
    </row>
    <row r="6" spans="1:14" s="579" customFormat="1" ht="19.5" customHeight="1">
      <c r="A6" s="1166"/>
      <c r="B6" s="1169"/>
      <c r="C6" s="1172" t="s">
        <v>588</v>
      </c>
      <c r="D6" s="1172"/>
      <c r="E6" s="1172" t="s">
        <v>589</v>
      </c>
      <c r="F6" s="1172"/>
      <c r="G6" s="1172" t="s">
        <v>560</v>
      </c>
      <c r="H6" s="1172"/>
      <c r="I6" s="1172" t="s">
        <v>561</v>
      </c>
      <c r="J6" s="1172"/>
      <c r="K6" s="1172" t="s">
        <v>590</v>
      </c>
      <c r="L6" s="1172"/>
      <c r="M6" s="1173" t="s">
        <v>562</v>
      </c>
      <c r="N6" s="1174"/>
    </row>
    <row r="7" spans="1:14" s="579" customFormat="1" ht="23.25" customHeight="1" thickBot="1">
      <c r="A7" s="1153"/>
      <c r="B7" s="1184"/>
      <c r="C7" s="206" t="s">
        <v>1005</v>
      </c>
      <c r="D7" s="206" t="s">
        <v>940</v>
      </c>
      <c r="E7" s="206" t="s">
        <v>1005</v>
      </c>
      <c r="F7" s="206" t="s">
        <v>940</v>
      </c>
      <c r="G7" s="206" t="s">
        <v>1005</v>
      </c>
      <c r="H7" s="206" t="s">
        <v>940</v>
      </c>
      <c r="I7" s="206" t="s">
        <v>1005</v>
      </c>
      <c r="J7" s="206" t="s">
        <v>940</v>
      </c>
      <c r="K7" s="206" t="s">
        <v>1005</v>
      </c>
      <c r="L7" s="206" t="s">
        <v>940</v>
      </c>
      <c r="M7" s="206" t="s">
        <v>1005</v>
      </c>
      <c r="N7" s="559" t="s">
        <v>940</v>
      </c>
    </row>
    <row r="8" spans="1:14" s="577" customFormat="1">
      <c r="A8" s="1186" t="s">
        <v>974</v>
      </c>
      <c r="B8" s="401" t="s">
        <v>591</v>
      </c>
      <c r="C8" s="164">
        <v>0</v>
      </c>
      <c r="D8" s="164">
        <v>0</v>
      </c>
      <c r="E8" s="164">
        <v>0</v>
      </c>
      <c r="F8" s="164">
        <v>0</v>
      </c>
      <c r="G8" s="164">
        <v>53183.19</v>
      </c>
      <c r="H8" s="164">
        <v>5.25</v>
      </c>
      <c r="I8" s="164">
        <v>2938.72</v>
      </c>
      <c r="J8" s="164">
        <v>0.28999999999999998</v>
      </c>
      <c r="K8" s="164">
        <v>199.1</v>
      </c>
      <c r="L8" s="164">
        <v>0.02</v>
      </c>
      <c r="M8" s="164">
        <v>56321.01</v>
      </c>
      <c r="N8" s="165">
        <v>5.56</v>
      </c>
    </row>
    <row r="9" spans="1:14" s="577" customFormat="1">
      <c r="A9" s="1187"/>
      <c r="B9" s="195" t="s">
        <v>592</v>
      </c>
      <c r="C9" s="166">
        <v>0</v>
      </c>
      <c r="D9" s="166">
        <v>0</v>
      </c>
      <c r="E9" s="166">
        <v>0</v>
      </c>
      <c r="F9" s="166">
        <v>0</v>
      </c>
      <c r="G9" s="166">
        <v>2301.73</v>
      </c>
      <c r="H9" s="166">
        <v>0.23</v>
      </c>
      <c r="I9" s="166">
        <v>0.94</v>
      </c>
      <c r="J9" s="166" t="s">
        <v>547</v>
      </c>
      <c r="K9" s="166">
        <v>0</v>
      </c>
      <c r="L9" s="166">
        <v>0</v>
      </c>
      <c r="M9" s="166">
        <v>2302.67</v>
      </c>
      <c r="N9" s="167">
        <v>0.23</v>
      </c>
    </row>
    <row r="10" spans="1:14" s="577" customFormat="1">
      <c r="A10" s="1187"/>
      <c r="B10" s="195" t="s">
        <v>593</v>
      </c>
      <c r="C10" s="166">
        <v>0</v>
      </c>
      <c r="D10" s="166">
        <v>0</v>
      </c>
      <c r="E10" s="166">
        <v>0</v>
      </c>
      <c r="F10" s="166">
        <v>0</v>
      </c>
      <c r="G10" s="166">
        <v>384233.57</v>
      </c>
      <c r="H10" s="166">
        <v>37.93</v>
      </c>
      <c r="I10" s="166">
        <v>263782.96000000002</v>
      </c>
      <c r="J10" s="166">
        <v>26.04</v>
      </c>
      <c r="K10" s="166">
        <v>18486.150000000001</v>
      </c>
      <c r="L10" s="166">
        <v>1.83</v>
      </c>
      <c r="M10" s="166">
        <v>666502.68000000005</v>
      </c>
      <c r="N10" s="167">
        <v>65.8</v>
      </c>
    </row>
    <row r="11" spans="1:14" s="577" customFormat="1">
      <c r="A11" s="1187"/>
      <c r="B11" s="195" t="s">
        <v>597</v>
      </c>
      <c r="C11" s="166">
        <v>0</v>
      </c>
      <c r="D11" s="166">
        <v>0</v>
      </c>
      <c r="E11" s="166">
        <v>0</v>
      </c>
      <c r="F11" s="166">
        <v>0</v>
      </c>
      <c r="G11" s="166">
        <v>0.31</v>
      </c>
      <c r="H11" s="166" t="s">
        <v>547</v>
      </c>
      <c r="I11" s="166">
        <v>0</v>
      </c>
      <c r="J11" s="166">
        <v>0</v>
      </c>
      <c r="K11" s="166">
        <v>0</v>
      </c>
      <c r="L11" s="166">
        <v>0</v>
      </c>
      <c r="M11" s="166">
        <v>0.31</v>
      </c>
      <c r="N11" s="167" t="s">
        <v>547</v>
      </c>
    </row>
    <row r="12" spans="1:14" s="577" customFormat="1">
      <c r="A12" s="1187"/>
      <c r="B12" s="195" t="s">
        <v>598</v>
      </c>
      <c r="C12" s="166">
        <v>0</v>
      </c>
      <c r="D12" s="166">
        <v>0</v>
      </c>
      <c r="E12" s="166">
        <v>0</v>
      </c>
      <c r="F12" s="166">
        <v>0</v>
      </c>
      <c r="G12" s="166">
        <v>12440.54</v>
      </c>
      <c r="H12" s="166">
        <v>1.23</v>
      </c>
      <c r="I12" s="166">
        <v>40166.660000000003</v>
      </c>
      <c r="J12" s="166">
        <v>3.97</v>
      </c>
      <c r="K12" s="166">
        <v>12492.53</v>
      </c>
      <c r="L12" s="166">
        <v>1.23</v>
      </c>
      <c r="M12" s="166">
        <v>65099.73</v>
      </c>
      <c r="N12" s="167">
        <v>6.43</v>
      </c>
    </row>
    <row r="13" spans="1:14" s="577" customFormat="1">
      <c r="A13" s="1187"/>
      <c r="B13" s="195" t="s">
        <v>594</v>
      </c>
      <c r="C13" s="166">
        <v>0</v>
      </c>
      <c r="D13" s="166">
        <v>0</v>
      </c>
      <c r="E13" s="166">
        <v>146082.79</v>
      </c>
      <c r="F13" s="166">
        <v>14.42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146082.79</v>
      </c>
      <c r="N13" s="167">
        <v>14.42</v>
      </c>
    </row>
    <row r="14" spans="1:14" s="577" customFormat="1">
      <c r="A14" s="1187"/>
      <c r="B14" s="195" t="s">
        <v>80</v>
      </c>
      <c r="C14" s="166">
        <v>0</v>
      </c>
      <c r="D14" s="166">
        <v>0</v>
      </c>
      <c r="E14" s="166">
        <v>146082.79</v>
      </c>
      <c r="F14" s="166">
        <v>14.42</v>
      </c>
      <c r="G14" s="166">
        <v>452159.34</v>
      </c>
      <c r="H14" s="166">
        <v>44.64</v>
      </c>
      <c r="I14" s="166">
        <v>306889.28000000003</v>
      </c>
      <c r="J14" s="166">
        <v>30.3</v>
      </c>
      <c r="K14" s="166">
        <v>31177.78</v>
      </c>
      <c r="L14" s="166">
        <v>3.08</v>
      </c>
      <c r="M14" s="166">
        <v>936309.19</v>
      </c>
      <c r="N14" s="167">
        <v>92.44</v>
      </c>
    </row>
    <row r="15" spans="1:14" s="577" customFormat="1">
      <c r="A15" s="1187"/>
      <c r="B15" s="195" t="s">
        <v>550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51524.58</v>
      </c>
      <c r="N15" s="167">
        <v>5.09</v>
      </c>
    </row>
    <row r="16" spans="1:14" s="577" customFormat="1">
      <c r="A16" s="1187"/>
      <c r="B16" s="195" t="s">
        <v>551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24967.439999999999</v>
      </c>
      <c r="N16" s="167">
        <v>2.4700000000000002</v>
      </c>
    </row>
    <row r="17" spans="1:14" s="577" customFormat="1">
      <c r="A17" s="1188"/>
      <c r="B17" s="210" t="s">
        <v>629</v>
      </c>
      <c r="C17" s="180">
        <v>0</v>
      </c>
      <c r="D17" s="180">
        <v>0</v>
      </c>
      <c r="E17" s="180">
        <v>146082.79</v>
      </c>
      <c r="F17" s="180">
        <v>14.42</v>
      </c>
      <c r="G17" s="180">
        <v>452159.34</v>
      </c>
      <c r="H17" s="180">
        <v>44.64</v>
      </c>
      <c r="I17" s="180">
        <v>306889.28000000003</v>
      </c>
      <c r="J17" s="180">
        <v>30.3</v>
      </c>
      <c r="K17" s="180">
        <v>31177.78</v>
      </c>
      <c r="L17" s="180">
        <v>3.08</v>
      </c>
      <c r="M17" s="180">
        <v>1012801.21</v>
      </c>
      <c r="N17" s="205">
        <v>100</v>
      </c>
    </row>
    <row r="18" spans="1:14" s="577" customFormat="1">
      <c r="A18" s="1190" t="s">
        <v>975</v>
      </c>
      <c r="B18" s="211" t="s">
        <v>591</v>
      </c>
      <c r="C18" s="181">
        <v>0</v>
      </c>
      <c r="D18" s="181">
        <v>0</v>
      </c>
      <c r="E18" s="181">
        <v>0</v>
      </c>
      <c r="F18" s="181">
        <v>0</v>
      </c>
      <c r="G18" s="181">
        <v>24999.919999999998</v>
      </c>
      <c r="H18" s="181">
        <v>5</v>
      </c>
      <c r="I18" s="181">
        <v>5795.25</v>
      </c>
      <c r="J18" s="181">
        <v>1.1599999999999999</v>
      </c>
      <c r="K18" s="181">
        <v>777.07</v>
      </c>
      <c r="L18" s="181">
        <v>0.16</v>
      </c>
      <c r="M18" s="181">
        <v>31572.240000000002</v>
      </c>
      <c r="N18" s="204">
        <v>6.32</v>
      </c>
    </row>
    <row r="19" spans="1:14" s="577" customFormat="1">
      <c r="A19" s="1187"/>
      <c r="B19" s="195" t="s">
        <v>592</v>
      </c>
      <c r="C19" s="166">
        <v>0</v>
      </c>
      <c r="D19" s="166">
        <v>0</v>
      </c>
      <c r="E19" s="166">
        <v>0</v>
      </c>
      <c r="F19" s="166">
        <v>0</v>
      </c>
      <c r="G19" s="166">
        <v>20947.88</v>
      </c>
      <c r="H19" s="166">
        <v>4.1900000000000004</v>
      </c>
      <c r="I19" s="166">
        <v>340</v>
      </c>
      <c r="J19" s="166">
        <v>7.0000000000000007E-2</v>
      </c>
      <c r="K19" s="166">
        <v>0</v>
      </c>
      <c r="L19" s="166">
        <v>0</v>
      </c>
      <c r="M19" s="166">
        <v>21287.88</v>
      </c>
      <c r="N19" s="167">
        <v>4.26</v>
      </c>
    </row>
    <row r="20" spans="1:14" s="577" customFormat="1">
      <c r="A20" s="1187"/>
      <c r="B20" s="195" t="s">
        <v>595</v>
      </c>
      <c r="C20" s="166">
        <v>0</v>
      </c>
      <c r="D20" s="166">
        <v>0</v>
      </c>
      <c r="E20" s="166">
        <v>0</v>
      </c>
      <c r="F20" s="166">
        <v>0</v>
      </c>
      <c r="G20" s="166">
        <v>5635.45</v>
      </c>
      <c r="H20" s="166">
        <v>1.1299999999999999</v>
      </c>
      <c r="I20" s="166">
        <v>81.87</v>
      </c>
      <c r="J20" s="166">
        <v>0.02</v>
      </c>
      <c r="K20" s="166">
        <v>0</v>
      </c>
      <c r="L20" s="166">
        <v>0</v>
      </c>
      <c r="M20" s="166">
        <v>5717.32</v>
      </c>
      <c r="N20" s="167">
        <v>1.1499999999999999</v>
      </c>
    </row>
    <row r="21" spans="1:14" s="577" customFormat="1">
      <c r="A21" s="1187"/>
      <c r="B21" s="195" t="s">
        <v>598</v>
      </c>
      <c r="C21" s="166">
        <v>0</v>
      </c>
      <c r="D21" s="166">
        <v>0</v>
      </c>
      <c r="E21" s="166">
        <v>0</v>
      </c>
      <c r="F21" s="166">
        <v>0</v>
      </c>
      <c r="G21" s="166">
        <v>20662.919999999998</v>
      </c>
      <c r="H21" s="166">
        <v>4.1399999999999997</v>
      </c>
      <c r="I21" s="166">
        <v>2933.4</v>
      </c>
      <c r="J21" s="166">
        <v>0.57999999999999996</v>
      </c>
      <c r="K21" s="166">
        <v>37.4</v>
      </c>
      <c r="L21" s="166">
        <v>0.01</v>
      </c>
      <c r="M21" s="166">
        <v>23633.72</v>
      </c>
      <c r="N21" s="167">
        <v>4.7300000000000004</v>
      </c>
    </row>
    <row r="22" spans="1:14" s="577" customFormat="1">
      <c r="A22" s="1187"/>
      <c r="B22" s="195" t="s">
        <v>764</v>
      </c>
      <c r="C22" s="166">
        <v>0</v>
      </c>
      <c r="D22" s="166">
        <v>0</v>
      </c>
      <c r="E22" s="166">
        <v>0</v>
      </c>
      <c r="F22" s="166">
        <v>0</v>
      </c>
      <c r="G22" s="166">
        <v>111892.63</v>
      </c>
      <c r="H22" s="166">
        <v>22.43</v>
      </c>
      <c r="I22" s="166">
        <v>83551.22</v>
      </c>
      <c r="J22" s="166">
        <v>16.739999999999998</v>
      </c>
      <c r="K22" s="166">
        <v>10627.3</v>
      </c>
      <c r="L22" s="166">
        <v>2.12</v>
      </c>
      <c r="M22" s="166">
        <v>206071.15</v>
      </c>
      <c r="N22" s="167">
        <v>41.29</v>
      </c>
    </row>
    <row r="23" spans="1:14" s="577" customFormat="1">
      <c r="A23" s="1187"/>
      <c r="B23" s="195" t="s">
        <v>597</v>
      </c>
      <c r="C23" s="166">
        <v>0</v>
      </c>
      <c r="D23" s="166">
        <v>0</v>
      </c>
      <c r="E23" s="166">
        <v>0</v>
      </c>
      <c r="F23" s="166">
        <v>0</v>
      </c>
      <c r="G23" s="166">
        <v>649.16</v>
      </c>
      <c r="H23" s="166">
        <v>0.13</v>
      </c>
      <c r="I23" s="166">
        <v>2242.96</v>
      </c>
      <c r="J23" s="166">
        <v>0.45</v>
      </c>
      <c r="K23" s="166">
        <v>3988.43</v>
      </c>
      <c r="L23" s="166">
        <v>0.8</v>
      </c>
      <c r="M23" s="166">
        <v>6880.55</v>
      </c>
      <c r="N23" s="167">
        <v>1.38</v>
      </c>
    </row>
    <row r="24" spans="1:14" s="577" customFormat="1">
      <c r="A24" s="1187"/>
      <c r="B24" s="195" t="s">
        <v>599</v>
      </c>
      <c r="C24" s="166">
        <v>2.5</v>
      </c>
      <c r="D24" s="166">
        <v>0</v>
      </c>
      <c r="E24" s="166">
        <v>178471.76</v>
      </c>
      <c r="F24" s="166">
        <v>35.75</v>
      </c>
      <c r="G24" s="166">
        <v>3.94</v>
      </c>
      <c r="H24" s="166">
        <v>0.01</v>
      </c>
      <c r="I24" s="166">
        <v>0</v>
      </c>
      <c r="J24" s="166">
        <v>0</v>
      </c>
      <c r="K24" s="166">
        <v>0</v>
      </c>
      <c r="L24" s="166">
        <v>0</v>
      </c>
      <c r="M24" s="166">
        <v>178478.2</v>
      </c>
      <c r="N24" s="167">
        <v>35.76</v>
      </c>
    </row>
    <row r="25" spans="1:14" s="577" customFormat="1">
      <c r="A25" s="1187"/>
      <c r="B25" s="195" t="s">
        <v>80</v>
      </c>
      <c r="C25" s="166">
        <v>2.5</v>
      </c>
      <c r="D25" s="166">
        <v>0</v>
      </c>
      <c r="E25" s="166">
        <v>178471.76</v>
      </c>
      <c r="F25" s="166">
        <v>35.75</v>
      </c>
      <c r="G25" s="166">
        <v>184791.9</v>
      </c>
      <c r="H25" s="166">
        <v>37.03</v>
      </c>
      <c r="I25" s="166">
        <v>94944.7</v>
      </c>
      <c r="J25" s="166">
        <v>19.02</v>
      </c>
      <c r="K25" s="166">
        <v>15430.2</v>
      </c>
      <c r="L25" s="166">
        <v>3.09</v>
      </c>
      <c r="M25" s="166">
        <v>473641.06</v>
      </c>
      <c r="N25" s="167">
        <v>94.89</v>
      </c>
    </row>
    <row r="26" spans="1:14" s="577" customFormat="1">
      <c r="A26" s="1187"/>
      <c r="B26" s="195" t="s">
        <v>550</v>
      </c>
      <c r="C26" s="166">
        <v>0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3996.43</v>
      </c>
      <c r="N26" s="167">
        <v>0.8</v>
      </c>
    </row>
    <row r="27" spans="1:14" s="577" customFormat="1">
      <c r="A27" s="1187"/>
      <c r="B27" s="195" t="s">
        <v>551</v>
      </c>
      <c r="C27" s="166">
        <v>0</v>
      </c>
      <c r="D27" s="166">
        <v>0</v>
      </c>
      <c r="E27" s="166">
        <v>0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21528.62</v>
      </c>
      <c r="N27" s="167">
        <v>4.3099999999999996</v>
      </c>
    </row>
    <row r="28" spans="1:14" s="577" customFormat="1">
      <c r="A28" s="1188"/>
      <c r="B28" s="210" t="s">
        <v>629</v>
      </c>
      <c r="C28" s="180">
        <v>2.5</v>
      </c>
      <c r="D28" s="180">
        <v>0</v>
      </c>
      <c r="E28" s="180">
        <v>178471.76</v>
      </c>
      <c r="F28" s="180">
        <v>35.75</v>
      </c>
      <c r="G28" s="180">
        <v>184791.9</v>
      </c>
      <c r="H28" s="180">
        <v>37.03</v>
      </c>
      <c r="I28" s="180">
        <v>94944.7</v>
      </c>
      <c r="J28" s="180">
        <v>19.02</v>
      </c>
      <c r="K28" s="180">
        <v>15430.2</v>
      </c>
      <c r="L28" s="180">
        <v>3.09</v>
      </c>
      <c r="M28" s="180">
        <v>499166.11</v>
      </c>
      <c r="N28" s="205">
        <v>100</v>
      </c>
    </row>
    <row r="29" spans="1:14" s="577" customFormat="1">
      <c r="A29" s="1190" t="s">
        <v>765</v>
      </c>
      <c r="B29" s="211" t="s">
        <v>591</v>
      </c>
      <c r="C29" s="181">
        <v>0</v>
      </c>
      <c r="D29" s="181">
        <v>0</v>
      </c>
      <c r="E29" s="181">
        <v>0</v>
      </c>
      <c r="F29" s="181">
        <v>0</v>
      </c>
      <c r="G29" s="181">
        <v>47104.34</v>
      </c>
      <c r="H29" s="181">
        <v>3.49</v>
      </c>
      <c r="I29" s="181">
        <v>14547.93</v>
      </c>
      <c r="J29" s="181">
        <v>1.08</v>
      </c>
      <c r="K29" s="181">
        <v>7667.53</v>
      </c>
      <c r="L29" s="181">
        <v>0.56999999999999995</v>
      </c>
      <c r="M29" s="181">
        <v>69319.8</v>
      </c>
      <c r="N29" s="204">
        <v>5.14</v>
      </c>
    </row>
    <row r="30" spans="1:14" s="577" customFormat="1">
      <c r="A30" s="1187"/>
      <c r="B30" s="195" t="s">
        <v>592</v>
      </c>
      <c r="C30" s="166">
        <v>0</v>
      </c>
      <c r="D30" s="166">
        <v>0</v>
      </c>
      <c r="E30" s="166">
        <v>0</v>
      </c>
      <c r="F30" s="166">
        <v>0</v>
      </c>
      <c r="G30" s="166">
        <v>179.57</v>
      </c>
      <c r="H30" s="166">
        <v>0.01</v>
      </c>
      <c r="I30" s="166">
        <v>12.13</v>
      </c>
      <c r="J30" s="166" t="s">
        <v>547</v>
      </c>
      <c r="K30" s="166">
        <v>0</v>
      </c>
      <c r="L30" s="166">
        <v>0</v>
      </c>
      <c r="M30" s="166">
        <v>191.7</v>
      </c>
      <c r="N30" s="167">
        <v>0.01</v>
      </c>
    </row>
    <row r="31" spans="1:14" s="577" customFormat="1">
      <c r="A31" s="1187"/>
      <c r="B31" s="195" t="s">
        <v>593</v>
      </c>
      <c r="C31" s="166">
        <v>0</v>
      </c>
      <c r="D31" s="166">
        <v>0</v>
      </c>
      <c r="E31" s="166">
        <v>0</v>
      </c>
      <c r="F31" s="166">
        <v>0</v>
      </c>
      <c r="G31" s="166">
        <v>481600.16</v>
      </c>
      <c r="H31" s="166">
        <v>35.68</v>
      </c>
      <c r="I31" s="166">
        <v>274636.15999999997</v>
      </c>
      <c r="J31" s="166">
        <v>20.350000000000001</v>
      </c>
      <c r="K31" s="166">
        <v>14672.7</v>
      </c>
      <c r="L31" s="166">
        <v>1.0900000000000001</v>
      </c>
      <c r="M31" s="166">
        <v>770909.02</v>
      </c>
      <c r="N31" s="167">
        <v>57.12</v>
      </c>
    </row>
    <row r="32" spans="1:14" s="577" customFormat="1">
      <c r="A32" s="1187"/>
      <c r="B32" s="195" t="s">
        <v>597</v>
      </c>
      <c r="C32" s="166">
        <v>0</v>
      </c>
      <c r="D32" s="166">
        <v>0</v>
      </c>
      <c r="E32" s="166">
        <v>0</v>
      </c>
      <c r="F32" s="166">
        <v>0</v>
      </c>
      <c r="G32" s="166">
        <v>483.22</v>
      </c>
      <c r="H32" s="166">
        <v>0.04</v>
      </c>
      <c r="I32" s="166">
        <v>86.94</v>
      </c>
      <c r="J32" s="166">
        <v>0.01</v>
      </c>
      <c r="K32" s="166">
        <v>0</v>
      </c>
      <c r="L32" s="166">
        <v>0</v>
      </c>
      <c r="M32" s="166">
        <v>570.16</v>
      </c>
      <c r="N32" s="167">
        <v>0.05</v>
      </c>
    </row>
    <row r="33" spans="1:14" s="577" customFormat="1">
      <c r="A33" s="1187"/>
      <c r="B33" s="195" t="s">
        <v>598</v>
      </c>
      <c r="C33" s="166">
        <v>0</v>
      </c>
      <c r="D33" s="166">
        <v>0</v>
      </c>
      <c r="E33" s="166">
        <v>0</v>
      </c>
      <c r="F33" s="166">
        <v>0</v>
      </c>
      <c r="G33" s="166">
        <v>177446.7</v>
      </c>
      <c r="H33" s="166">
        <v>13.15</v>
      </c>
      <c r="I33" s="166">
        <v>103232.57</v>
      </c>
      <c r="J33" s="166">
        <v>7.65</v>
      </c>
      <c r="K33" s="166">
        <v>14962.29</v>
      </c>
      <c r="L33" s="166">
        <v>1.1100000000000001</v>
      </c>
      <c r="M33" s="166">
        <v>295641.56</v>
      </c>
      <c r="N33" s="167">
        <v>21.91</v>
      </c>
    </row>
    <row r="34" spans="1:14" s="577" customFormat="1">
      <c r="A34" s="1187"/>
      <c r="B34" s="195" t="s">
        <v>594</v>
      </c>
      <c r="C34" s="166">
        <v>562.78</v>
      </c>
      <c r="D34" s="166">
        <v>0.04</v>
      </c>
      <c r="E34" s="166">
        <v>182367.63</v>
      </c>
      <c r="F34" s="166">
        <v>13.51</v>
      </c>
      <c r="G34" s="166">
        <v>0</v>
      </c>
      <c r="H34" s="166">
        <v>0</v>
      </c>
      <c r="I34" s="166">
        <v>0</v>
      </c>
      <c r="J34" s="166">
        <v>0</v>
      </c>
      <c r="K34" s="166">
        <v>0</v>
      </c>
      <c r="L34" s="166">
        <v>0</v>
      </c>
      <c r="M34" s="166">
        <v>182930.41</v>
      </c>
      <c r="N34" s="167">
        <v>13.55</v>
      </c>
    </row>
    <row r="35" spans="1:14" s="577" customFormat="1">
      <c r="A35" s="1187"/>
      <c r="B35" s="195" t="s">
        <v>80</v>
      </c>
      <c r="C35" s="166">
        <v>562.78</v>
      </c>
      <c r="D35" s="166">
        <v>0.04</v>
      </c>
      <c r="E35" s="166">
        <v>182367.63</v>
      </c>
      <c r="F35" s="166">
        <v>13.51</v>
      </c>
      <c r="G35" s="166">
        <v>706813.99</v>
      </c>
      <c r="H35" s="166">
        <v>52.37</v>
      </c>
      <c r="I35" s="166">
        <v>392515.73</v>
      </c>
      <c r="J35" s="166">
        <v>29.09</v>
      </c>
      <c r="K35" s="166">
        <v>37302.519999999997</v>
      </c>
      <c r="L35" s="166">
        <v>2.77</v>
      </c>
      <c r="M35" s="166">
        <v>1319562.6499999999</v>
      </c>
      <c r="N35" s="167">
        <v>97.78</v>
      </c>
    </row>
    <row r="36" spans="1:14" s="577" customFormat="1">
      <c r="A36" s="1187"/>
      <c r="B36" s="195" t="s">
        <v>550</v>
      </c>
      <c r="C36" s="166">
        <v>0</v>
      </c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12592.33</v>
      </c>
      <c r="N36" s="167">
        <v>0.93</v>
      </c>
    </row>
    <row r="37" spans="1:14" s="577" customFormat="1">
      <c r="A37" s="1187"/>
      <c r="B37" s="195" t="s">
        <v>551</v>
      </c>
      <c r="C37" s="166">
        <v>0</v>
      </c>
      <c r="D37" s="166">
        <v>0</v>
      </c>
      <c r="E37" s="166">
        <v>0</v>
      </c>
      <c r="F37" s="166">
        <v>0</v>
      </c>
      <c r="G37" s="166">
        <v>0</v>
      </c>
      <c r="H37" s="166">
        <v>0</v>
      </c>
      <c r="I37" s="166">
        <v>0</v>
      </c>
      <c r="J37" s="166">
        <v>0</v>
      </c>
      <c r="K37" s="166">
        <v>0</v>
      </c>
      <c r="L37" s="166">
        <v>0</v>
      </c>
      <c r="M37" s="166">
        <v>17454.150000000001</v>
      </c>
      <c r="N37" s="167">
        <v>1.29</v>
      </c>
    </row>
    <row r="38" spans="1:14" s="577" customFormat="1">
      <c r="A38" s="1188"/>
      <c r="B38" s="210" t="s">
        <v>629</v>
      </c>
      <c r="C38" s="180">
        <v>562.78</v>
      </c>
      <c r="D38" s="180">
        <v>0.04</v>
      </c>
      <c r="E38" s="180">
        <v>182367.63</v>
      </c>
      <c r="F38" s="180">
        <v>13.51</v>
      </c>
      <c r="G38" s="180">
        <v>706813.99</v>
      </c>
      <c r="H38" s="180">
        <v>52.37</v>
      </c>
      <c r="I38" s="180">
        <v>392515.73</v>
      </c>
      <c r="J38" s="180">
        <v>29.09</v>
      </c>
      <c r="K38" s="180">
        <v>37302.519999999997</v>
      </c>
      <c r="L38" s="180">
        <v>2.77</v>
      </c>
      <c r="M38" s="180">
        <v>1349609.13</v>
      </c>
      <c r="N38" s="205">
        <v>100</v>
      </c>
    </row>
    <row r="39" spans="1:14" s="577" customFormat="1">
      <c r="A39" s="1190" t="s">
        <v>977</v>
      </c>
      <c r="B39" s="211" t="s">
        <v>598</v>
      </c>
      <c r="C39" s="181">
        <v>0</v>
      </c>
      <c r="D39" s="181">
        <v>0</v>
      </c>
      <c r="E39" s="181">
        <v>0</v>
      </c>
      <c r="F39" s="181">
        <v>0</v>
      </c>
      <c r="G39" s="181">
        <v>6.93</v>
      </c>
      <c r="H39" s="181">
        <v>0.02</v>
      </c>
      <c r="I39" s="181">
        <v>110.95</v>
      </c>
      <c r="J39" s="181">
        <v>0.3</v>
      </c>
      <c r="K39" s="181">
        <v>316.73</v>
      </c>
      <c r="L39" s="181">
        <v>0.86</v>
      </c>
      <c r="M39" s="181">
        <v>434.61</v>
      </c>
      <c r="N39" s="204">
        <v>1.18</v>
      </c>
    </row>
    <row r="40" spans="1:14" s="577" customFormat="1">
      <c r="A40" s="1187"/>
      <c r="B40" s="195" t="s">
        <v>591</v>
      </c>
      <c r="C40" s="166">
        <v>0</v>
      </c>
      <c r="D40" s="166">
        <v>0</v>
      </c>
      <c r="E40" s="166">
        <v>0</v>
      </c>
      <c r="F40" s="166">
        <v>0</v>
      </c>
      <c r="G40" s="166">
        <v>3302.99</v>
      </c>
      <c r="H40" s="166">
        <v>8.93</v>
      </c>
      <c r="I40" s="166">
        <v>855.48</v>
      </c>
      <c r="J40" s="166">
        <v>2.31</v>
      </c>
      <c r="K40" s="166">
        <v>955.19</v>
      </c>
      <c r="L40" s="166">
        <v>2.58</v>
      </c>
      <c r="M40" s="166">
        <v>5113.66</v>
      </c>
      <c r="N40" s="167">
        <v>13.82</v>
      </c>
    </row>
    <row r="41" spans="1:14" s="577" customFormat="1">
      <c r="A41" s="1187"/>
      <c r="B41" s="195" t="s">
        <v>593</v>
      </c>
      <c r="C41" s="166">
        <v>0</v>
      </c>
      <c r="D41" s="166">
        <v>0</v>
      </c>
      <c r="E41" s="166">
        <v>0</v>
      </c>
      <c r="F41" s="166">
        <v>0</v>
      </c>
      <c r="G41" s="166">
        <v>5458.01</v>
      </c>
      <c r="H41" s="166">
        <v>14.76</v>
      </c>
      <c r="I41" s="166">
        <v>22428.54</v>
      </c>
      <c r="J41" s="166">
        <v>60.67</v>
      </c>
      <c r="K41" s="166">
        <v>2850.19</v>
      </c>
      <c r="L41" s="166">
        <v>7.71</v>
      </c>
      <c r="M41" s="166">
        <v>30736.74</v>
      </c>
      <c r="N41" s="167">
        <v>83.14</v>
      </c>
    </row>
    <row r="42" spans="1:14" s="577" customFormat="1">
      <c r="A42" s="1187"/>
      <c r="B42" s="195" t="s">
        <v>592</v>
      </c>
      <c r="C42" s="166">
        <v>0</v>
      </c>
      <c r="D42" s="166">
        <v>0</v>
      </c>
      <c r="E42" s="166">
        <v>0</v>
      </c>
      <c r="F42" s="166">
        <v>0</v>
      </c>
      <c r="G42" s="166">
        <v>73.34</v>
      </c>
      <c r="H42" s="166">
        <v>0.2</v>
      </c>
      <c r="I42" s="166">
        <v>19.8</v>
      </c>
      <c r="J42" s="166">
        <v>0.05</v>
      </c>
      <c r="K42" s="166">
        <v>0</v>
      </c>
      <c r="L42" s="166">
        <v>0</v>
      </c>
      <c r="M42" s="166">
        <v>93.14</v>
      </c>
      <c r="N42" s="167">
        <v>0.25</v>
      </c>
    </row>
    <row r="43" spans="1:14" s="577" customFormat="1">
      <c r="A43" s="1187"/>
      <c r="B43" s="195" t="s">
        <v>597</v>
      </c>
      <c r="C43" s="166">
        <v>0</v>
      </c>
      <c r="D43" s="166">
        <v>0</v>
      </c>
      <c r="E43" s="166">
        <v>0</v>
      </c>
      <c r="F43" s="166">
        <v>0</v>
      </c>
      <c r="G43" s="166">
        <v>0.06</v>
      </c>
      <c r="H43" s="166" t="s">
        <v>547</v>
      </c>
      <c r="I43" s="166">
        <v>13.37</v>
      </c>
      <c r="J43" s="166">
        <v>0.04</v>
      </c>
      <c r="K43" s="166">
        <v>8.6199999999999992</v>
      </c>
      <c r="L43" s="166">
        <v>0.02</v>
      </c>
      <c r="M43" s="166">
        <v>22.05</v>
      </c>
      <c r="N43" s="167">
        <v>0.06</v>
      </c>
    </row>
    <row r="44" spans="1:14" s="577" customFormat="1">
      <c r="A44" s="1187"/>
      <c r="B44" s="195" t="s">
        <v>594</v>
      </c>
      <c r="C44" s="166">
        <v>0</v>
      </c>
      <c r="D44" s="166">
        <v>0</v>
      </c>
      <c r="E44" s="166">
        <v>64.41</v>
      </c>
      <c r="F44" s="166">
        <v>0.17</v>
      </c>
      <c r="G44" s="166">
        <v>14.43</v>
      </c>
      <c r="H44" s="166">
        <v>0.04</v>
      </c>
      <c r="I44" s="166">
        <v>0.25</v>
      </c>
      <c r="J44" s="166" t="s">
        <v>547</v>
      </c>
      <c r="K44" s="166">
        <v>0</v>
      </c>
      <c r="L44" s="166">
        <v>0</v>
      </c>
      <c r="M44" s="166">
        <v>79.09</v>
      </c>
      <c r="N44" s="167">
        <v>0.21</v>
      </c>
    </row>
    <row r="45" spans="1:14" s="577" customFormat="1" ht="12" customHeight="1">
      <c r="A45" s="1187"/>
      <c r="B45" s="195" t="s">
        <v>80</v>
      </c>
      <c r="C45" s="166">
        <v>0</v>
      </c>
      <c r="D45" s="166">
        <v>0</v>
      </c>
      <c r="E45" s="166">
        <v>64.41</v>
      </c>
      <c r="F45" s="166">
        <v>0.17</v>
      </c>
      <c r="G45" s="166">
        <v>8855.76</v>
      </c>
      <c r="H45" s="166">
        <v>23.95</v>
      </c>
      <c r="I45" s="166">
        <v>23428.39</v>
      </c>
      <c r="J45" s="166">
        <v>63.37</v>
      </c>
      <c r="K45" s="166">
        <v>4130.7299999999996</v>
      </c>
      <c r="L45" s="166">
        <v>11.17</v>
      </c>
      <c r="M45" s="166">
        <v>36479.29</v>
      </c>
      <c r="N45" s="167">
        <v>98.66</v>
      </c>
    </row>
    <row r="46" spans="1:14" s="577" customFormat="1" ht="12.75" customHeight="1">
      <c r="A46" s="1187"/>
      <c r="B46" s="195" t="s">
        <v>550</v>
      </c>
      <c r="C46" s="166">
        <v>0</v>
      </c>
      <c r="D46" s="166">
        <v>0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166">
        <v>0</v>
      </c>
      <c r="L46" s="166">
        <v>0</v>
      </c>
      <c r="M46" s="166">
        <v>48.98</v>
      </c>
      <c r="N46" s="167">
        <v>0.13</v>
      </c>
    </row>
    <row r="47" spans="1:14" s="577" customFormat="1">
      <c r="A47" s="1187"/>
      <c r="B47" s="195" t="s">
        <v>551</v>
      </c>
      <c r="C47" s="166">
        <v>0</v>
      </c>
      <c r="D47" s="166">
        <v>0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66">
        <v>0</v>
      </c>
      <c r="M47" s="166">
        <v>447.73</v>
      </c>
      <c r="N47" s="167">
        <v>1.21</v>
      </c>
    </row>
    <row r="48" spans="1:14" s="577" customFormat="1">
      <c r="A48" s="1188"/>
      <c r="B48" s="210" t="s">
        <v>629</v>
      </c>
      <c r="C48" s="180">
        <v>0</v>
      </c>
      <c r="D48" s="180">
        <v>0</v>
      </c>
      <c r="E48" s="180">
        <v>64.41</v>
      </c>
      <c r="F48" s="180">
        <v>0.17</v>
      </c>
      <c r="G48" s="180">
        <v>8855.76</v>
      </c>
      <c r="H48" s="180">
        <v>23.95</v>
      </c>
      <c r="I48" s="180">
        <v>23428.39</v>
      </c>
      <c r="J48" s="180">
        <v>63.37</v>
      </c>
      <c r="K48" s="180">
        <v>4130.7299999999996</v>
      </c>
      <c r="L48" s="180">
        <v>11.17</v>
      </c>
      <c r="M48" s="180">
        <v>36976</v>
      </c>
      <c r="N48" s="205">
        <v>100</v>
      </c>
    </row>
    <row r="49" spans="1:18" s="577" customFormat="1">
      <c r="A49" s="1190" t="s">
        <v>535</v>
      </c>
      <c r="B49" s="211" t="s">
        <v>598</v>
      </c>
      <c r="C49" s="181">
        <v>0</v>
      </c>
      <c r="D49" s="181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99.88</v>
      </c>
      <c r="J49" s="181">
        <v>0.14000000000000001</v>
      </c>
      <c r="K49" s="181">
        <v>247.96</v>
      </c>
      <c r="L49" s="181">
        <v>0.35</v>
      </c>
      <c r="M49" s="181">
        <v>347.84</v>
      </c>
      <c r="N49" s="204">
        <v>0.49</v>
      </c>
    </row>
    <row r="50" spans="1:18" s="577" customFormat="1">
      <c r="A50" s="1187"/>
      <c r="B50" s="195" t="s">
        <v>591</v>
      </c>
      <c r="C50" s="166">
        <v>0</v>
      </c>
      <c r="D50" s="166">
        <v>0</v>
      </c>
      <c r="E50" s="166">
        <v>0</v>
      </c>
      <c r="F50" s="166">
        <v>0</v>
      </c>
      <c r="G50" s="166">
        <v>325.49</v>
      </c>
      <c r="H50" s="166">
        <v>0.46</v>
      </c>
      <c r="I50" s="166">
        <v>1237.5999999999999</v>
      </c>
      <c r="J50" s="166">
        <v>1.75</v>
      </c>
      <c r="K50" s="166">
        <v>1216.75</v>
      </c>
      <c r="L50" s="166">
        <v>1.72</v>
      </c>
      <c r="M50" s="166">
        <v>2779.84</v>
      </c>
      <c r="N50" s="167">
        <v>3.93</v>
      </c>
    </row>
    <row r="51" spans="1:18" s="577" customFormat="1">
      <c r="A51" s="1187"/>
      <c r="B51" s="195" t="s">
        <v>593</v>
      </c>
      <c r="C51" s="166">
        <v>0</v>
      </c>
      <c r="D51" s="166">
        <v>0</v>
      </c>
      <c r="E51" s="166">
        <v>0</v>
      </c>
      <c r="F51" s="166">
        <v>0</v>
      </c>
      <c r="G51" s="166">
        <v>17561.990000000002</v>
      </c>
      <c r="H51" s="166">
        <v>24.8</v>
      </c>
      <c r="I51" s="166">
        <v>40364.769999999997</v>
      </c>
      <c r="J51" s="166">
        <v>56.98</v>
      </c>
      <c r="K51" s="166">
        <v>7224.58</v>
      </c>
      <c r="L51" s="166">
        <v>10.199999999999999</v>
      </c>
      <c r="M51" s="166">
        <v>65151.34</v>
      </c>
      <c r="N51" s="167">
        <v>91.98</v>
      </c>
    </row>
    <row r="52" spans="1:18" s="577" customFormat="1">
      <c r="A52" s="1187"/>
      <c r="B52" s="195" t="s">
        <v>592</v>
      </c>
      <c r="C52" s="166">
        <v>0</v>
      </c>
      <c r="D52" s="166">
        <v>0</v>
      </c>
      <c r="E52" s="166">
        <v>0</v>
      </c>
      <c r="F52" s="166">
        <v>0</v>
      </c>
      <c r="G52" s="166">
        <v>95.32</v>
      </c>
      <c r="H52" s="166">
        <v>0.13</v>
      </c>
      <c r="I52" s="166">
        <v>77.66</v>
      </c>
      <c r="J52" s="166">
        <v>0.11</v>
      </c>
      <c r="K52" s="166">
        <v>0</v>
      </c>
      <c r="L52" s="166">
        <v>0</v>
      </c>
      <c r="M52" s="166">
        <v>172.98</v>
      </c>
      <c r="N52" s="167">
        <v>0.24</v>
      </c>
      <c r="O52" s="580"/>
      <c r="P52" s="580"/>
      <c r="R52" s="580"/>
    </row>
    <row r="53" spans="1:18" s="577" customFormat="1">
      <c r="A53" s="1187"/>
      <c r="B53" s="195" t="s">
        <v>594</v>
      </c>
      <c r="C53" s="166">
        <v>0</v>
      </c>
      <c r="D53" s="166">
        <v>0</v>
      </c>
      <c r="E53" s="166">
        <v>1013.93</v>
      </c>
      <c r="F53" s="166">
        <v>1.43</v>
      </c>
      <c r="G53" s="166">
        <v>0</v>
      </c>
      <c r="H53" s="166">
        <v>0</v>
      </c>
      <c r="I53" s="166">
        <v>0</v>
      </c>
      <c r="J53" s="166">
        <v>0</v>
      </c>
      <c r="K53" s="166">
        <v>0</v>
      </c>
      <c r="L53" s="166">
        <v>0</v>
      </c>
      <c r="M53" s="166">
        <v>1013.93</v>
      </c>
      <c r="N53" s="167">
        <v>1.43</v>
      </c>
    </row>
    <row r="54" spans="1:18" s="577" customFormat="1">
      <c r="A54" s="1187"/>
      <c r="B54" s="195" t="s">
        <v>80</v>
      </c>
      <c r="C54" s="166">
        <v>0</v>
      </c>
      <c r="D54" s="166">
        <v>0</v>
      </c>
      <c r="E54" s="166">
        <v>1013.93</v>
      </c>
      <c r="F54" s="166">
        <v>1.43</v>
      </c>
      <c r="G54" s="166">
        <v>17982.8</v>
      </c>
      <c r="H54" s="166">
        <v>25.39</v>
      </c>
      <c r="I54" s="166">
        <v>41779.910000000003</v>
      </c>
      <c r="J54" s="166">
        <v>58.98</v>
      </c>
      <c r="K54" s="166">
        <v>8689.2900000000009</v>
      </c>
      <c r="L54" s="166">
        <v>12.27</v>
      </c>
      <c r="M54" s="166">
        <v>69465.929999999993</v>
      </c>
      <c r="N54" s="167">
        <v>98.07</v>
      </c>
    </row>
    <row r="55" spans="1:18" s="577" customFormat="1">
      <c r="A55" s="1187"/>
      <c r="B55" s="195" t="s">
        <v>550</v>
      </c>
      <c r="C55" s="166">
        <v>0</v>
      </c>
      <c r="D55" s="166">
        <v>0</v>
      </c>
      <c r="E55" s="166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36.33</v>
      </c>
      <c r="N55" s="167">
        <v>0.05</v>
      </c>
    </row>
    <row r="56" spans="1:18" s="577" customFormat="1">
      <c r="A56" s="1187"/>
      <c r="B56" s="195" t="s">
        <v>551</v>
      </c>
      <c r="C56" s="166">
        <v>0</v>
      </c>
      <c r="D56" s="166">
        <v>0</v>
      </c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6">
        <v>0</v>
      </c>
      <c r="L56" s="166">
        <v>0</v>
      </c>
      <c r="M56" s="166">
        <v>1330.74</v>
      </c>
      <c r="N56" s="167">
        <v>1.88</v>
      </c>
    </row>
    <row r="57" spans="1:18" s="577" customFormat="1">
      <c r="A57" s="1188"/>
      <c r="B57" s="210" t="s">
        <v>629</v>
      </c>
      <c r="C57" s="180">
        <v>0</v>
      </c>
      <c r="D57" s="180">
        <v>0</v>
      </c>
      <c r="E57" s="180">
        <v>1013.93</v>
      </c>
      <c r="F57" s="180">
        <v>1.43</v>
      </c>
      <c r="G57" s="180">
        <v>17982.8</v>
      </c>
      <c r="H57" s="180">
        <v>25.39</v>
      </c>
      <c r="I57" s="180">
        <v>41779.910000000003</v>
      </c>
      <c r="J57" s="180">
        <v>58.98</v>
      </c>
      <c r="K57" s="180">
        <v>8689.2900000000009</v>
      </c>
      <c r="L57" s="180">
        <v>12.27</v>
      </c>
      <c r="M57" s="180">
        <v>70833</v>
      </c>
      <c r="N57" s="205">
        <v>100</v>
      </c>
    </row>
    <row r="58" spans="1:18" s="577" customFormat="1">
      <c r="A58" s="1190" t="s">
        <v>647</v>
      </c>
      <c r="B58" s="211" t="s">
        <v>591</v>
      </c>
      <c r="C58" s="181">
        <v>0</v>
      </c>
      <c r="D58" s="181">
        <v>0</v>
      </c>
      <c r="E58" s="181">
        <v>0</v>
      </c>
      <c r="F58" s="181">
        <v>0</v>
      </c>
      <c r="G58" s="181">
        <v>26538.65</v>
      </c>
      <c r="H58" s="181">
        <v>5.26</v>
      </c>
      <c r="I58" s="181">
        <v>10176.64</v>
      </c>
      <c r="J58" s="181">
        <v>2.02</v>
      </c>
      <c r="K58" s="181">
        <v>835.49</v>
      </c>
      <c r="L58" s="181">
        <v>0.17</v>
      </c>
      <c r="M58" s="181">
        <v>37550.78</v>
      </c>
      <c r="N58" s="204">
        <v>7.45</v>
      </c>
    </row>
    <row r="59" spans="1:18" s="577" customFormat="1">
      <c r="A59" s="1187"/>
      <c r="B59" s="195" t="s">
        <v>592</v>
      </c>
      <c r="C59" s="166">
        <v>0</v>
      </c>
      <c r="D59" s="166">
        <v>0</v>
      </c>
      <c r="E59" s="166">
        <v>0</v>
      </c>
      <c r="F59" s="166">
        <v>0</v>
      </c>
      <c r="G59" s="166">
        <v>2.75</v>
      </c>
      <c r="H59" s="166">
        <v>0</v>
      </c>
      <c r="I59" s="166">
        <v>0</v>
      </c>
      <c r="J59" s="166">
        <v>0</v>
      </c>
      <c r="K59" s="166">
        <v>0</v>
      </c>
      <c r="L59" s="166">
        <v>0</v>
      </c>
      <c r="M59" s="166">
        <v>2.75</v>
      </c>
      <c r="N59" s="167">
        <v>0</v>
      </c>
    </row>
    <row r="60" spans="1:18" s="577" customFormat="1">
      <c r="A60" s="1187"/>
      <c r="B60" s="195" t="s">
        <v>598</v>
      </c>
      <c r="C60" s="166">
        <v>0</v>
      </c>
      <c r="D60" s="166">
        <v>0</v>
      </c>
      <c r="E60" s="166">
        <v>0</v>
      </c>
      <c r="F60" s="166">
        <v>0</v>
      </c>
      <c r="G60" s="166">
        <v>11461.21</v>
      </c>
      <c r="H60" s="166">
        <v>2.29</v>
      </c>
      <c r="I60" s="166">
        <v>47763.81</v>
      </c>
      <c r="J60" s="166">
        <v>9.4700000000000006</v>
      </c>
      <c r="K60" s="166">
        <v>472.04</v>
      </c>
      <c r="L60" s="166">
        <v>0.09</v>
      </c>
      <c r="M60" s="166">
        <v>59697.06</v>
      </c>
      <c r="N60" s="167">
        <v>11.85</v>
      </c>
    </row>
    <row r="61" spans="1:18" s="577" customFormat="1">
      <c r="A61" s="1187"/>
      <c r="B61" s="195" t="s">
        <v>593</v>
      </c>
      <c r="C61" s="166">
        <v>0</v>
      </c>
      <c r="D61" s="166">
        <v>0</v>
      </c>
      <c r="E61" s="166">
        <v>0</v>
      </c>
      <c r="F61" s="166">
        <v>0</v>
      </c>
      <c r="G61" s="166">
        <v>147339.32</v>
      </c>
      <c r="H61" s="166">
        <v>29.2</v>
      </c>
      <c r="I61" s="166">
        <v>29220.19</v>
      </c>
      <c r="J61" s="166">
        <v>5.79</v>
      </c>
      <c r="K61" s="166">
        <v>363.77</v>
      </c>
      <c r="L61" s="166">
        <v>7.0000000000000007E-2</v>
      </c>
      <c r="M61" s="166">
        <v>176923.28</v>
      </c>
      <c r="N61" s="167">
        <v>35.06</v>
      </c>
    </row>
    <row r="62" spans="1:18" s="577" customFormat="1">
      <c r="A62" s="1187"/>
      <c r="B62" s="195" t="s">
        <v>597</v>
      </c>
      <c r="C62" s="166">
        <v>0</v>
      </c>
      <c r="D62" s="166">
        <v>0</v>
      </c>
      <c r="E62" s="166">
        <v>0</v>
      </c>
      <c r="F62" s="166">
        <v>0</v>
      </c>
      <c r="G62" s="166">
        <v>7839.54</v>
      </c>
      <c r="H62" s="166">
        <v>1.55</v>
      </c>
      <c r="I62" s="166">
        <v>4229</v>
      </c>
      <c r="J62" s="166">
        <v>0.84</v>
      </c>
      <c r="K62" s="166">
        <v>1118.82</v>
      </c>
      <c r="L62" s="166">
        <v>0.22</v>
      </c>
      <c r="M62" s="166">
        <v>13187.36</v>
      </c>
      <c r="N62" s="167">
        <v>2.61</v>
      </c>
    </row>
    <row r="63" spans="1:18" s="577" customFormat="1">
      <c r="A63" s="1187"/>
      <c r="B63" s="195" t="s">
        <v>599</v>
      </c>
      <c r="C63" s="166">
        <v>65.86</v>
      </c>
      <c r="D63" s="166">
        <v>0.01</v>
      </c>
      <c r="E63" s="166">
        <v>205027.4</v>
      </c>
      <c r="F63" s="166">
        <v>40.619999999999997</v>
      </c>
      <c r="G63" s="166">
        <v>0</v>
      </c>
      <c r="H63" s="166">
        <v>0</v>
      </c>
      <c r="I63" s="166">
        <v>7.0000000000000007E-2</v>
      </c>
      <c r="J63" s="166">
        <v>0</v>
      </c>
      <c r="K63" s="166">
        <v>0</v>
      </c>
      <c r="L63" s="166">
        <v>0</v>
      </c>
      <c r="M63" s="166">
        <v>205093.33</v>
      </c>
      <c r="N63" s="167">
        <v>40.630000000000003</v>
      </c>
    </row>
    <row r="64" spans="1:18" s="577" customFormat="1">
      <c r="A64" s="1187"/>
      <c r="B64" s="195" t="s">
        <v>80</v>
      </c>
      <c r="C64" s="166">
        <v>65.86</v>
      </c>
      <c r="D64" s="166">
        <v>0.01</v>
      </c>
      <c r="E64" s="166">
        <v>205027.4</v>
      </c>
      <c r="F64" s="166">
        <v>40.619999999999997</v>
      </c>
      <c r="G64" s="166">
        <v>193181.47</v>
      </c>
      <c r="H64" s="166">
        <v>38.299999999999997</v>
      </c>
      <c r="I64" s="166">
        <v>91389.71</v>
      </c>
      <c r="J64" s="166">
        <v>18.12</v>
      </c>
      <c r="K64" s="166">
        <v>2790.12</v>
      </c>
      <c r="L64" s="166">
        <v>0.55000000000000004</v>
      </c>
      <c r="M64" s="166">
        <v>492454.56</v>
      </c>
      <c r="N64" s="167">
        <v>97.6</v>
      </c>
    </row>
    <row r="65" spans="1:17" s="577" customFormat="1">
      <c r="A65" s="1187"/>
      <c r="B65" s="195" t="s">
        <v>550</v>
      </c>
      <c r="C65" s="166">
        <v>0</v>
      </c>
      <c r="D65" s="166">
        <v>0</v>
      </c>
      <c r="E65" s="166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2404.59</v>
      </c>
      <c r="N65" s="167">
        <v>0.48</v>
      </c>
    </row>
    <row r="66" spans="1:17" s="577" customFormat="1">
      <c r="A66" s="1187"/>
      <c r="B66" s="195" t="s">
        <v>551</v>
      </c>
      <c r="C66" s="166">
        <v>0</v>
      </c>
      <c r="D66" s="166">
        <v>0</v>
      </c>
      <c r="E66" s="166">
        <v>0</v>
      </c>
      <c r="F66" s="166">
        <v>0</v>
      </c>
      <c r="G66" s="166">
        <v>0</v>
      </c>
      <c r="H66" s="166">
        <v>0</v>
      </c>
      <c r="I66" s="166">
        <v>0</v>
      </c>
      <c r="J66" s="166">
        <v>0</v>
      </c>
      <c r="K66" s="166">
        <v>0</v>
      </c>
      <c r="L66" s="166">
        <v>0</v>
      </c>
      <c r="M66" s="166">
        <v>9667.76</v>
      </c>
      <c r="N66" s="167">
        <v>1.92</v>
      </c>
    </row>
    <row r="67" spans="1:17" s="577" customFormat="1">
      <c r="A67" s="1188"/>
      <c r="B67" s="210" t="s">
        <v>629</v>
      </c>
      <c r="C67" s="180">
        <v>65.86</v>
      </c>
      <c r="D67" s="180">
        <v>0.01</v>
      </c>
      <c r="E67" s="180">
        <v>205027.4</v>
      </c>
      <c r="F67" s="180">
        <v>40.619999999999997</v>
      </c>
      <c r="G67" s="180">
        <v>193181.47</v>
      </c>
      <c r="H67" s="180">
        <v>38.299999999999997</v>
      </c>
      <c r="I67" s="180">
        <v>91389.71</v>
      </c>
      <c r="J67" s="180">
        <v>18.12</v>
      </c>
      <c r="K67" s="180">
        <v>2790.12</v>
      </c>
      <c r="L67" s="180">
        <v>0.55000000000000004</v>
      </c>
      <c r="M67" s="180">
        <v>504526.91</v>
      </c>
      <c r="N67" s="205">
        <v>100</v>
      </c>
      <c r="O67" s="581"/>
      <c r="P67" s="581"/>
      <c r="Q67" s="581"/>
    </row>
    <row r="68" spans="1:17" s="577" customFormat="1">
      <c r="A68" s="1190" t="s">
        <v>978</v>
      </c>
      <c r="B68" s="211" t="s">
        <v>591</v>
      </c>
      <c r="C68" s="181">
        <v>0</v>
      </c>
      <c r="D68" s="181">
        <v>0</v>
      </c>
      <c r="E68" s="181">
        <v>0</v>
      </c>
      <c r="F68" s="181">
        <v>0</v>
      </c>
      <c r="G68" s="181">
        <v>4895.72</v>
      </c>
      <c r="H68" s="181">
        <v>5.79</v>
      </c>
      <c r="I68" s="181">
        <v>1075.56</v>
      </c>
      <c r="J68" s="181">
        <v>1.27</v>
      </c>
      <c r="K68" s="181">
        <v>1.25</v>
      </c>
      <c r="L68" s="181" t="s">
        <v>547</v>
      </c>
      <c r="M68" s="181">
        <v>5972.53</v>
      </c>
      <c r="N68" s="204">
        <v>7.06</v>
      </c>
    </row>
    <row r="69" spans="1:17" s="577" customFormat="1">
      <c r="A69" s="1187"/>
      <c r="B69" s="195" t="s">
        <v>593</v>
      </c>
      <c r="C69" s="166">
        <v>0</v>
      </c>
      <c r="D69" s="166">
        <v>0</v>
      </c>
      <c r="E69" s="166">
        <v>0</v>
      </c>
      <c r="F69" s="166">
        <v>0</v>
      </c>
      <c r="G69" s="166">
        <v>18187.990000000002</v>
      </c>
      <c r="H69" s="166">
        <v>21.5</v>
      </c>
      <c r="I69" s="166">
        <v>4087.5</v>
      </c>
      <c r="J69" s="166">
        <v>4.83</v>
      </c>
      <c r="K69" s="166">
        <v>112.98</v>
      </c>
      <c r="L69" s="166">
        <v>0.14000000000000001</v>
      </c>
      <c r="M69" s="166">
        <v>22388.47</v>
      </c>
      <c r="N69" s="167">
        <v>26.47</v>
      </c>
    </row>
    <row r="70" spans="1:17" s="577" customFormat="1">
      <c r="A70" s="1187"/>
      <c r="B70" s="195" t="s">
        <v>592</v>
      </c>
      <c r="C70" s="166">
        <v>0</v>
      </c>
      <c r="D70" s="166">
        <v>0</v>
      </c>
      <c r="E70" s="166">
        <v>0</v>
      </c>
      <c r="F70" s="166">
        <v>0</v>
      </c>
      <c r="G70" s="166">
        <v>107.73</v>
      </c>
      <c r="H70" s="166">
        <v>0.13</v>
      </c>
      <c r="I70" s="166">
        <v>0</v>
      </c>
      <c r="J70" s="166">
        <v>0</v>
      </c>
      <c r="K70" s="166">
        <v>0</v>
      </c>
      <c r="L70" s="166">
        <v>0</v>
      </c>
      <c r="M70" s="166">
        <v>107.73</v>
      </c>
      <c r="N70" s="167">
        <v>0.13</v>
      </c>
    </row>
    <row r="71" spans="1:17" s="577" customFormat="1">
      <c r="A71" s="1187"/>
      <c r="B71" s="195" t="s">
        <v>597</v>
      </c>
      <c r="C71" s="166">
        <v>0</v>
      </c>
      <c r="D71" s="166">
        <v>0</v>
      </c>
      <c r="E71" s="166">
        <v>0</v>
      </c>
      <c r="F71" s="166">
        <v>0</v>
      </c>
      <c r="G71" s="166">
        <v>274.52999999999997</v>
      </c>
      <c r="H71" s="166">
        <v>0.32</v>
      </c>
      <c r="I71" s="166">
        <v>0.25</v>
      </c>
      <c r="J71" s="166" t="s">
        <v>547</v>
      </c>
      <c r="K71" s="166">
        <v>0</v>
      </c>
      <c r="L71" s="166">
        <v>0</v>
      </c>
      <c r="M71" s="166">
        <v>274.77999999999997</v>
      </c>
      <c r="N71" s="167">
        <v>0.32</v>
      </c>
    </row>
    <row r="72" spans="1:17" s="577" customFormat="1">
      <c r="A72" s="1187"/>
      <c r="B72" s="195" t="s">
        <v>594</v>
      </c>
      <c r="C72" s="166">
        <v>2.69</v>
      </c>
      <c r="D72" s="166" t="s">
        <v>547</v>
      </c>
      <c r="E72" s="166">
        <v>50015.82</v>
      </c>
      <c r="F72" s="166">
        <v>59.13</v>
      </c>
      <c r="G72" s="166">
        <v>0.5</v>
      </c>
      <c r="H72" s="166" t="s">
        <v>547</v>
      </c>
      <c r="I72" s="166">
        <v>0</v>
      </c>
      <c r="J72" s="166">
        <v>0</v>
      </c>
      <c r="K72" s="166">
        <v>0</v>
      </c>
      <c r="L72" s="166">
        <v>0</v>
      </c>
      <c r="M72" s="166">
        <v>50019.01</v>
      </c>
      <c r="N72" s="167">
        <v>59.13</v>
      </c>
    </row>
    <row r="73" spans="1:17" s="577" customFormat="1">
      <c r="A73" s="1187"/>
      <c r="B73" s="195" t="s">
        <v>80</v>
      </c>
      <c r="C73" s="166">
        <v>2.69</v>
      </c>
      <c r="D73" s="166" t="s">
        <v>547</v>
      </c>
      <c r="E73" s="166">
        <v>50015.82</v>
      </c>
      <c r="F73" s="166">
        <v>59.13</v>
      </c>
      <c r="G73" s="166">
        <v>23466.47</v>
      </c>
      <c r="H73" s="166">
        <v>27.74</v>
      </c>
      <c r="I73" s="166">
        <v>5163.3100000000004</v>
      </c>
      <c r="J73" s="166">
        <v>6.1</v>
      </c>
      <c r="K73" s="166">
        <v>114.23</v>
      </c>
      <c r="L73" s="166">
        <v>0.14000000000000001</v>
      </c>
      <c r="M73" s="166">
        <v>78762.52</v>
      </c>
      <c r="N73" s="167">
        <v>93.11</v>
      </c>
    </row>
    <row r="74" spans="1:17" s="577" customFormat="1">
      <c r="A74" s="1187"/>
      <c r="B74" s="195" t="s">
        <v>550</v>
      </c>
      <c r="C74" s="166">
        <v>0</v>
      </c>
      <c r="D74" s="166">
        <v>0</v>
      </c>
      <c r="E74" s="166">
        <v>0</v>
      </c>
      <c r="F74" s="166">
        <v>0</v>
      </c>
      <c r="G74" s="166">
        <v>0</v>
      </c>
      <c r="H74" s="166">
        <v>0</v>
      </c>
      <c r="I74" s="166">
        <v>0</v>
      </c>
      <c r="J74" s="166">
        <v>0</v>
      </c>
      <c r="K74" s="166">
        <v>0</v>
      </c>
      <c r="L74" s="166">
        <v>0</v>
      </c>
      <c r="M74" s="166">
        <v>96.72</v>
      </c>
      <c r="N74" s="167">
        <v>0.11</v>
      </c>
    </row>
    <row r="75" spans="1:17">
      <c r="A75" s="1187"/>
      <c r="B75" s="195" t="s">
        <v>551</v>
      </c>
      <c r="C75" s="166">
        <v>0</v>
      </c>
      <c r="D75" s="166">
        <v>0</v>
      </c>
      <c r="E75" s="166">
        <v>0</v>
      </c>
      <c r="F75" s="166">
        <v>0</v>
      </c>
      <c r="G75" s="166">
        <v>0</v>
      </c>
      <c r="H75" s="166">
        <v>0</v>
      </c>
      <c r="I75" s="166">
        <v>0</v>
      </c>
      <c r="J75" s="166">
        <v>0</v>
      </c>
      <c r="K75" s="166">
        <v>0</v>
      </c>
      <c r="L75" s="166">
        <v>0</v>
      </c>
      <c r="M75" s="166">
        <v>5733.76</v>
      </c>
      <c r="N75" s="167">
        <v>6.78</v>
      </c>
    </row>
    <row r="76" spans="1:17">
      <c r="A76" s="1188"/>
      <c r="B76" s="210" t="s">
        <v>629</v>
      </c>
      <c r="C76" s="180">
        <v>2.69</v>
      </c>
      <c r="D76" s="180" t="s">
        <v>547</v>
      </c>
      <c r="E76" s="180">
        <v>50015.82</v>
      </c>
      <c r="F76" s="180">
        <v>59.13</v>
      </c>
      <c r="G76" s="180">
        <v>23466.47</v>
      </c>
      <c r="H76" s="180">
        <v>27.74</v>
      </c>
      <c r="I76" s="180">
        <v>5163.3100000000004</v>
      </c>
      <c r="J76" s="180">
        <v>6.1</v>
      </c>
      <c r="K76" s="180">
        <v>114.23</v>
      </c>
      <c r="L76" s="180">
        <v>0.14000000000000001</v>
      </c>
      <c r="M76" s="180">
        <v>84593</v>
      </c>
      <c r="N76" s="205">
        <v>100</v>
      </c>
    </row>
    <row r="77" spans="1:17">
      <c r="A77" s="1190" t="s">
        <v>766</v>
      </c>
      <c r="B77" s="211" t="s">
        <v>591</v>
      </c>
      <c r="C77" s="181">
        <v>0</v>
      </c>
      <c r="D77" s="181">
        <v>0</v>
      </c>
      <c r="E77" s="181">
        <v>0</v>
      </c>
      <c r="F77" s="181">
        <v>0</v>
      </c>
      <c r="G77" s="181">
        <v>35870.28</v>
      </c>
      <c r="H77" s="181">
        <v>2.2999999999999998</v>
      </c>
      <c r="I77" s="181">
        <v>21657.57</v>
      </c>
      <c r="J77" s="181">
        <v>1.39</v>
      </c>
      <c r="K77" s="181">
        <v>5226.03</v>
      </c>
      <c r="L77" s="181">
        <v>0.34</v>
      </c>
      <c r="M77" s="181">
        <v>62753.88</v>
      </c>
      <c r="N77" s="204">
        <v>4.03</v>
      </c>
    </row>
    <row r="78" spans="1:17">
      <c r="A78" s="1187"/>
      <c r="B78" s="195" t="s">
        <v>592</v>
      </c>
      <c r="C78" s="166">
        <v>0</v>
      </c>
      <c r="D78" s="166">
        <v>0</v>
      </c>
      <c r="E78" s="166">
        <v>0</v>
      </c>
      <c r="F78" s="166">
        <v>0</v>
      </c>
      <c r="G78" s="166">
        <v>188.45</v>
      </c>
      <c r="H78" s="166">
        <v>0.01</v>
      </c>
      <c r="I78" s="166">
        <v>15.99</v>
      </c>
      <c r="J78" s="166" t="s">
        <v>547</v>
      </c>
      <c r="K78" s="166">
        <v>0.06</v>
      </c>
      <c r="L78" s="166" t="s">
        <v>547</v>
      </c>
      <c r="M78" s="166">
        <v>204.5</v>
      </c>
      <c r="N78" s="167">
        <v>0.01</v>
      </c>
    </row>
    <row r="79" spans="1:17">
      <c r="A79" s="1187"/>
      <c r="B79" s="195" t="s">
        <v>593</v>
      </c>
      <c r="C79" s="166">
        <v>0</v>
      </c>
      <c r="D79" s="166">
        <v>0</v>
      </c>
      <c r="E79" s="166">
        <v>0</v>
      </c>
      <c r="F79" s="166">
        <v>0</v>
      </c>
      <c r="G79" s="166">
        <v>382248.67</v>
      </c>
      <c r="H79" s="166">
        <v>24.54</v>
      </c>
      <c r="I79" s="166">
        <v>351689.98</v>
      </c>
      <c r="J79" s="166">
        <v>22.57</v>
      </c>
      <c r="K79" s="166">
        <v>6816.53</v>
      </c>
      <c r="L79" s="166">
        <v>0.43</v>
      </c>
      <c r="M79" s="166">
        <v>740755.18</v>
      </c>
      <c r="N79" s="167">
        <v>47.54</v>
      </c>
    </row>
    <row r="80" spans="1:17">
      <c r="A80" s="1187"/>
      <c r="B80" s="195" t="s">
        <v>597</v>
      </c>
      <c r="C80" s="166">
        <v>0</v>
      </c>
      <c r="D80" s="166">
        <v>0</v>
      </c>
      <c r="E80" s="166">
        <v>0</v>
      </c>
      <c r="F80" s="166">
        <v>0</v>
      </c>
      <c r="G80" s="166">
        <v>0</v>
      </c>
      <c r="H80" s="166">
        <v>0</v>
      </c>
      <c r="I80" s="166">
        <v>0.06</v>
      </c>
      <c r="J80" s="166" t="s">
        <v>547</v>
      </c>
      <c r="K80" s="166">
        <v>9.3699999999999992</v>
      </c>
      <c r="L80" s="166" t="s">
        <v>547</v>
      </c>
      <c r="M80" s="166">
        <v>9.43</v>
      </c>
      <c r="N80" s="167" t="s">
        <v>547</v>
      </c>
    </row>
    <row r="81" spans="1:14">
      <c r="A81" s="1187"/>
      <c r="B81" s="195" t="s">
        <v>598</v>
      </c>
      <c r="C81" s="166">
        <v>0</v>
      </c>
      <c r="D81" s="166">
        <v>0</v>
      </c>
      <c r="E81" s="166">
        <v>0</v>
      </c>
      <c r="F81" s="166">
        <v>0</v>
      </c>
      <c r="G81" s="166">
        <v>15130.11</v>
      </c>
      <c r="H81" s="166">
        <v>0.97</v>
      </c>
      <c r="I81" s="166">
        <v>81301.600000000006</v>
      </c>
      <c r="J81" s="166">
        <v>5.22</v>
      </c>
      <c r="K81" s="166">
        <v>21473.93</v>
      </c>
      <c r="L81" s="166">
        <v>1.38</v>
      </c>
      <c r="M81" s="166">
        <v>117905.64</v>
      </c>
      <c r="N81" s="167">
        <v>7.57</v>
      </c>
    </row>
    <row r="82" spans="1:14">
      <c r="A82" s="1187"/>
      <c r="B82" s="195" t="s">
        <v>594</v>
      </c>
      <c r="C82" s="166">
        <v>0</v>
      </c>
      <c r="D82" s="166">
        <v>0</v>
      </c>
      <c r="E82" s="166">
        <v>596860.41</v>
      </c>
      <c r="F82" s="166">
        <v>38.31</v>
      </c>
      <c r="G82" s="166">
        <v>0</v>
      </c>
      <c r="H82" s="166">
        <v>0</v>
      </c>
      <c r="I82" s="166">
        <v>0</v>
      </c>
      <c r="J82" s="166">
        <v>0</v>
      </c>
      <c r="K82" s="166">
        <v>0</v>
      </c>
      <c r="L82" s="166">
        <v>0</v>
      </c>
      <c r="M82" s="166">
        <v>596860.41</v>
      </c>
      <c r="N82" s="167">
        <v>38.31</v>
      </c>
    </row>
    <row r="83" spans="1:14">
      <c r="A83" s="1187"/>
      <c r="B83" s="195" t="s">
        <v>80</v>
      </c>
      <c r="C83" s="166">
        <v>0</v>
      </c>
      <c r="D83" s="166">
        <v>0</v>
      </c>
      <c r="E83" s="166">
        <v>596860.41</v>
      </c>
      <c r="F83" s="166">
        <v>38.31</v>
      </c>
      <c r="G83" s="166">
        <v>433437.51</v>
      </c>
      <c r="H83" s="166">
        <v>27.82</v>
      </c>
      <c r="I83" s="166">
        <v>454665.2</v>
      </c>
      <c r="J83" s="166">
        <v>29.18</v>
      </c>
      <c r="K83" s="166">
        <v>33525.919999999998</v>
      </c>
      <c r="L83" s="166">
        <v>2.15</v>
      </c>
      <c r="M83" s="166">
        <v>1518489.04</v>
      </c>
      <c r="N83" s="167">
        <v>97.46</v>
      </c>
    </row>
    <row r="84" spans="1:14">
      <c r="A84" s="1187"/>
      <c r="B84" s="195" t="s">
        <v>550</v>
      </c>
      <c r="C84" s="166">
        <v>0</v>
      </c>
      <c r="D84" s="166">
        <v>0</v>
      </c>
      <c r="E84" s="166">
        <v>0</v>
      </c>
      <c r="F84" s="166">
        <v>0</v>
      </c>
      <c r="G84" s="166">
        <v>0</v>
      </c>
      <c r="H84" s="166">
        <v>0</v>
      </c>
      <c r="I84" s="166">
        <v>0</v>
      </c>
      <c r="J84" s="166">
        <v>0</v>
      </c>
      <c r="K84" s="166">
        <v>0</v>
      </c>
      <c r="L84" s="166">
        <v>0</v>
      </c>
      <c r="M84" s="166">
        <v>7192.68</v>
      </c>
      <c r="N84" s="167">
        <v>0.46</v>
      </c>
    </row>
    <row r="85" spans="1:14">
      <c r="A85" s="1187"/>
      <c r="B85" s="195" t="s">
        <v>551</v>
      </c>
      <c r="C85" s="166">
        <v>0</v>
      </c>
      <c r="D85" s="166">
        <v>0</v>
      </c>
      <c r="E85" s="166">
        <v>0</v>
      </c>
      <c r="F85" s="166">
        <v>0</v>
      </c>
      <c r="G85" s="166">
        <v>0</v>
      </c>
      <c r="H85" s="166">
        <v>0</v>
      </c>
      <c r="I85" s="166">
        <v>0</v>
      </c>
      <c r="J85" s="166">
        <v>0</v>
      </c>
      <c r="K85" s="166">
        <v>0</v>
      </c>
      <c r="L85" s="166">
        <v>0</v>
      </c>
      <c r="M85" s="166">
        <v>32403.33</v>
      </c>
      <c r="N85" s="167">
        <v>2.08</v>
      </c>
    </row>
    <row r="86" spans="1:14">
      <c r="A86" s="1188"/>
      <c r="B86" s="210" t="s">
        <v>629</v>
      </c>
      <c r="C86" s="180">
        <v>0</v>
      </c>
      <c r="D86" s="180">
        <v>0</v>
      </c>
      <c r="E86" s="180">
        <v>596860.41</v>
      </c>
      <c r="F86" s="180">
        <v>38.31</v>
      </c>
      <c r="G86" s="180">
        <v>433437.51</v>
      </c>
      <c r="H86" s="180">
        <v>27.82</v>
      </c>
      <c r="I86" s="180">
        <v>454665.2</v>
      </c>
      <c r="J86" s="180">
        <v>29.18</v>
      </c>
      <c r="K86" s="180">
        <v>33525.919999999998</v>
      </c>
      <c r="L86" s="180">
        <v>2.15</v>
      </c>
      <c r="M86" s="180">
        <v>1558085.05</v>
      </c>
      <c r="N86" s="205">
        <v>100</v>
      </c>
    </row>
    <row r="87" spans="1:14">
      <c r="A87" s="1185" t="s">
        <v>600</v>
      </c>
      <c r="B87" s="1185"/>
    </row>
  </sheetData>
  <mergeCells count="21">
    <mergeCell ref="A49:A57"/>
    <mergeCell ref="A58:A67"/>
    <mergeCell ref="A68:A76"/>
    <mergeCell ref="A77:A86"/>
    <mergeCell ref="A87:B87"/>
    <mergeCell ref="A39:A48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  <mergeCell ref="A8:A17"/>
    <mergeCell ref="A18:A28"/>
    <mergeCell ref="A29:A38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2" orientation="portrait" r:id="rId2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N101"/>
  <sheetViews>
    <sheetView view="pageBreakPreview" zoomScale="80" zoomScaleNormal="75" workbookViewId="0">
      <selection activeCell="E26" sqref="E26"/>
    </sheetView>
  </sheetViews>
  <sheetFormatPr baseColWidth="10" defaultRowHeight="12.75"/>
  <cols>
    <col min="1" max="1" width="24.28515625" style="551" customWidth="1"/>
    <col min="2" max="2" width="41.28515625" style="551" customWidth="1"/>
    <col min="3" max="14" width="13.5703125" style="551" customWidth="1"/>
    <col min="15" max="16384" width="11.42578125" style="551"/>
  </cols>
  <sheetData>
    <row r="1" spans="1:14" s="577" customFormat="1" ht="18">
      <c r="A1" s="1065" t="s">
        <v>540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</row>
    <row r="2" spans="1:14" s="577" customForma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577" customFormat="1" ht="15">
      <c r="A3" s="1151" t="s">
        <v>1175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  <c r="M3" s="1151"/>
      <c r="N3" s="1151"/>
    </row>
    <row r="4" spans="1:14" s="577" customFormat="1" ht="13.5" thickBot="1">
      <c r="A4" s="209"/>
    </row>
    <row r="5" spans="1:14" ht="19.5" customHeight="1">
      <c r="A5" s="1152" t="s">
        <v>249</v>
      </c>
      <c r="B5" s="1168" t="s">
        <v>586</v>
      </c>
      <c r="C5" s="1170" t="s">
        <v>587</v>
      </c>
      <c r="D5" s="1170"/>
      <c r="E5" s="1170"/>
      <c r="F5" s="1170"/>
      <c r="G5" s="1170"/>
      <c r="H5" s="1170"/>
      <c r="I5" s="1170"/>
      <c r="J5" s="1170"/>
      <c r="K5" s="1170"/>
      <c r="L5" s="1170"/>
      <c r="M5" s="1168" t="s">
        <v>1001</v>
      </c>
      <c r="N5" s="1171"/>
    </row>
    <row r="6" spans="1:14" ht="21" customHeight="1">
      <c r="A6" s="1166"/>
      <c r="B6" s="1169"/>
      <c r="C6" s="1172" t="s">
        <v>588</v>
      </c>
      <c r="D6" s="1172"/>
      <c r="E6" s="1172" t="s">
        <v>589</v>
      </c>
      <c r="F6" s="1172"/>
      <c r="G6" s="1172" t="s">
        <v>560</v>
      </c>
      <c r="H6" s="1172"/>
      <c r="I6" s="1172" t="s">
        <v>561</v>
      </c>
      <c r="J6" s="1172"/>
      <c r="K6" s="1172" t="s">
        <v>590</v>
      </c>
      <c r="L6" s="1172"/>
      <c r="M6" s="1173" t="s">
        <v>562</v>
      </c>
      <c r="N6" s="1174"/>
    </row>
    <row r="7" spans="1:14" ht="25.5" customHeight="1" thickBot="1">
      <c r="A7" s="1153"/>
      <c r="B7" s="1184"/>
      <c r="C7" s="206" t="s">
        <v>1005</v>
      </c>
      <c r="D7" s="206" t="s">
        <v>940</v>
      </c>
      <c r="E7" s="206" t="s">
        <v>1005</v>
      </c>
      <c r="F7" s="206" t="s">
        <v>940</v>
      </c>
      <c r="G7" s="206" t="s">
        <v>1005</v>
      </c>
      <c r="H7" s="206" t="s">
        <v>940</v>
      </c>
      <c r="I7" s="206" t="s">
        <v>1005</v>
      </c>
      <c r="J7" s="206" t="s">
        <v>940</v>
      </c>
      <c r="K7" s="206" t="s">
        <v>1005</v>
      </c>
      <c r="L7" s="206" t="s">
        <v>940</v>
      </c>
      <c r="M7" s="206" t="s">
        <v>1005</v>
      </c>
      <c r="N7" s="559" t="s">
        <v>940</v>
      </c>
    </row>
    <row r="8" spans="1:14">
      <c r="A8" s="1186" t="s">
        <v>979</v>
      </c>
      <c r="B8" s="401" t="s">
        <v>591</v>
      </c>
      <c r="C8" s="164">
        <v>0</v>
      </c>
      <c r="D8" s="164">
        <v>0</v>
      </c>
      <c r="E8" s="164">
        <v>0</v>
      </c>
      <c r="F8" s="164">
        <v>0</v>
      </c>
      <c r="G8" s="164">
        <v>81094.539999999994</v>
      </c>
      <c r="H8" s="164">
        <v>6.66</v>
      </c>
      <c r="I8" s="164">
        <v>58296.4</v>
      </c>
      <c r="J8" s="164">
        <v>4.79</v>
      </c>
      <c r="K8" s="164">
        <v>6218.64</v>
      </c>
      <c r="L8" s="164">
        <v>0.51</v>
      </c>
      <c r="M8" s="164">
        <v>145609.57999999999</v>
      </c>
      <c r="N8" s="165">
        <v>11.96</v>
      </c>
    </row>
    <row r="9" spans="1:14">
      <c r="A9" s="1187"/>
      <c r="B9" s="195" t="s">
        <v>593</v>
      </c>
      <c r="C9" s="166">
        <v>0</v>
      </c>
      <c r="D9" s="166">
        <v>0</v>
      </c>
      <c r="E9" s="166">
        <v>0</v>
      </c>
      <c r="F9" s="166">
        <v>0</v>
      </c>
      <c r="G9" s="166">
        <v>276427.15999999997</v>
      </c>
      <c r="H9" s="166">
        <v>22.72</v>
      </c>
      <c r="I9" s="166">
        <v>307576.39</v>
      </c>
      <c r="J9" s="166">
        <v>25.27</v>
      </c>
      <c r="K9" s="166">
        <v>23815.360000000001</v>
      </c>
      <c r="L9" s="166">
        <v>1.96</v>
      </c>
      <c r="M9" s="166">
        <v>607818.91</v>
      </c>
      <c r="N9" s="167">
        <v>49.95</v>
      </c>
    </row>
    <row r="10" spans="1:14">
      <c r="A10" s="1187"/>
      <c r="B10" s="195" t="s">
        <v>592</v>
      </c>
      <c r="C10" s="166">
        <v>0</v>
      </c>
      <c r="D10" s="166">
        <v>0</v>
      </c>
      <c r="E10" s="166">
        <v>0</v>
      </c>
      <c r="F10" s="166">
        <v>0</v>
      </c>
      <c r="G10" s="166">
        <v>2.88</v>
      </c>
      <c r="H10" s="166">
        <v>0</v>
      </c>
      <c r="I10" s="166">
        <v>54.25</v>
      </c>
      <c r="J10" s="166">
        <v>0</v>
      </c>
      <c r="K10" s="166">
        <v>0.25</v>
      </c>
      <c r="L10" s="166">
        <v>0</v>
      </c>
      <c r="M10" s="166">
        <v>57.38</v>
      </c>
      <c r="N10" s="167">
        <v>0</v>
      </c>
    </row>
    <row r="11" spans="1:14">
      <c r="A11" s="1187"/>
      <c r="B11" s="195" t="s">
        <v>597</v>
      </c>
      <c r="C11" s="166">
        <v>0</v>
      </c>
      <c r="D11" s="166">
        <v>0</v>
      </c>
      <c r="E11" s="166">
        <v>0</v>
      </c>
      <c r="F11" s="166">
        <v>0</v>
      </c>
      <c r="G11" s="166">
        <v>26054.44</v>
      </c>
      <c r="H11" s="166">
        <v>2.14</v>
      </c>
      <c r="I11" s="166">
        <v>22391.63</v>
      </c>
      <c r="J11" s="166">
        <v>1.84</v>
      </c>
      <c r="K11" s="166">
        <v>1553.27</v>
      </c>
      <c r="L11" s="166">
        <v>0.13</v>
      </c>
      <c r="M11" s="166">
        <v>49999.34</v>
      </c>
      <c r="N11" s="167">
        <v>4.1100000000000003</v>
      </c>
    </row>
    <row r="12" spans="1:14">
      <c r="A12" s="1187"/>
      <c r="B12" s="195" t="s">
        <v>598</v>
      </c>
      <c r="C12" s="166">
        <v>0</v>
      </c>
      <c r="D12" s="166">
        <v>0</v>
      </c>
      <c r="E12" s="166">
        <v>0</v>
      </c>
      <c r="F12" s="166">
        <v>0</v>
      </c>
      <c r="G12" s="166">
        <v>1274.78</v>
      </c>
      <c r="H12" s="166">
        <v>0.1</v>
      </c>
      <c r="I12" s="166">
        <v>14313.35</v>
      </c>
      <c r="J12" s="166">
        <v>1.18</v>
      </c>
      <c r="K12" s="166">
        <v>3445.23</v>
      </c>
      <c r="L12" s="166">
        <v>0.28000000000000003</v>
      </c>
      <c r="M12" s="166">
        <v>19033.36</v>
      </c>
      <c r="N12" s="167">
        <v>1.56</v>
      </c>
    </row>
    <row r="13" spans="1:14">
      <c r="A13" s="1187"/>
      <c r="B13" s="195" t="s">
        <v>594</v>
      </c>
      <c r="C13" s="166">
        <v>408.63</v>
      </c>
      <c r="D13" s="166">
        <v>0.03</v>
      </c>
      <c r="E13" s="166">
        <v>373144.41</v>
      </c>
      <c r="F13" s="166">
        <v>30.65</v>
      </c>
      <c r="G13" s="166">
        <v>158.41</v>
      </c>
      <c r="H13" s="166">
        <v>0.01</v>
      </c>
      <c r="I13" s="166">
        <v>3.5</v>
      </c>
      <c r="J13" s="166">
        <v>0</v>
      </c>
      <c r="K13" s="166">
        <v>0</v>
      </c>
      <c r="L13" s="166">
        <v>0</v>
      </c>
      <c r="M13" s="166">
        <v>373714.95</v>
      </c>
      <c r="N13" s="167">
        <v>30.69</v>
      </c>
    </row>
    <row r="14" spans="1:14">
      <c r="A14" s="1187"/>
      <c r="B14" s="195" t="s">
        <v>80</v>
      </c>
      <c r="C14" s="166">
        <v>408.63</v>
      </c>
      <c r="D14" s="166">
        <v>0.03</v>
      </c>
      <c r="E14" s="166">
        <v>373144.41</v>
      </c>
      <c r="F14" s="166">
        <v>30.65</v>
      </c>
      <c r="G14" s="166">
        <v>385012.21</v>
      </c>
      <c r="H14" s="166">
        <v>31.63</v>
      </c>
      <c r="I14" s="166">
        <v>402635.52000000002</v>
      </c>
      <c r="J14" s="166">
        <v>33.08</v>
      </c>
      <c r="K14" s="166">
        <v>35032.75</v>
      </c>
      <c r="L14" s="166">
        <v>2.88</v>
      </c>
      <c r="M14" s="166">
        <v>1196233.52</v>
      </c>
      <c r="N14" s="167">
        <v>98.27</v>
      </c>
    </row>
    <row r="15" spans="1:14">
      <c r="A15" s="1187"/>
      <c r="B15" s="195" t="s">
        <v>550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9024.06</v>
      </c>
      <c r="N15" s="167">
        <v>0.74</v>
      </c>
    </row>
    <row r="16" spans="1:14">
      <c r="A16" s="1187"/>
      <c r="B16" s="195" t="s">
        <v>551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11999.45</v>
      </c>
      <c r="N16" s="167">
        <v>0.99</v>
      </c>
    </row>
    <row r="17" spans="1:14">
      <c r="A17" s="1188"/>
      <c r="B17" s="195" t="s">
        <v>629</v>
      </c>
      <c r="C17" s="166">
        <v>408.63</v>
      </c>
      <c r="D17" s="166">
        <v>0.03</v>
      </c>
      <c r="E17" s="166">
        <v>373144.41</v>
      </c>
      <c r="F17" s="166">
        <v>30.65</v>
      </c>
      <c r="G17" s="166">
        <v>385012.21</v>
      </c>
      <c r="H17" s="166">
        <v>31.63</v>
      </c>
      <c r="I17" s="166">
        <v>402635.52000000002</v>
      </c>
      <c r="J17" s="166">
        <v>33.08</v>
      </c>
      <c r="K17" s="166">
        <v>35032.75</v>
      </c>
      <c r="L17" s="166">
        <v>2.88</v>
      </c>
      <c r="M17" s="166">
        <v>1217257.03</v>
      </c>
      <c r="N17" s="167">
        <v>100</v>
      </c>
    </row>
    <row r="18" spans="1:14">
      <c r="A18" s="1190" t="s">
        <v>140</v>
      </c>
      <c r="B18" s="211" t="s">
        <v>591</v>
      </c>
      <c r="C18" s="181">
        <v>0</v>
      </c>
      <c r="D18" s="181">
        <v>0</v>
      </c>
      <c r="E18" s="181">
        <v>0</v>
      </c>
      <c r="F18" s="181">
        <v>0</v>
      </c>
      <c r="G18" s="181">
        <v>61868.56</v>
      </c>
      <c r="H18" s="181">
        <v>6.28</v>
      </c>
      <c r="I18" s="181">
        <v>3491.79</v>
      </c>
      <c r="J18" s="181">
        <v>0.35</v>
      </c>
      <c r="K18" s="181">
        <v>50.27</v>
      </c>
      <c r="L18" s="181">
        <v>0.01</v>
      </c>
      <c r="M18" s="181">
        <v>65410.62</v>
      </c>
      <c r="N18" s="204">
        <v>6.64</v>
      </c>
    </row>
    <row r="19" spans="1:14">
      <c r="A19" s="1187"/>
      <c r="B19" s="195" t="s">
        <v>592</v>
      </c>
      <c r="C19" s="166">
        <v>0</v>
      </c>
      <c r="D19" s="166">
        <v>0</v>
      </c>
      <c r="E19" s="166">
        <v>0</v>
      </c>
      <c r="F19" s="166">
        <v>0</v>
      </c>
      <c r="G19" s="166">
        <v>8075.7</v>
      </c>
      <c r="H19" s="166">
        <v>0.82</v>
      </c>
      <c r="I19" s="166">
        <v>66.150000000000006</v>
      </c>
      <c r="J19" s="166">
        <v>0.01</v>
      </c>
      <c r="K19" s="166">
        <v>540.04999999999995</v>
      </c>
      <c r="L19" s="166">
        <v>0.05</v>
      </c>
      <c r="M19" s="166">
        <v>8681.9</v>
      </c>
      <c r="N19" s="167">
        <v>0.88</v>
      </c>
    </row>
    <row r="20" spans="1:14">
      <c r="A20" s="1187"/>
      <c r="B20" s="195" t="s">
        <v>593</v>
      </c>
      <c r="C20" s="166">
        <v>0</v>
      </c>
      <c r="D20" s="166">
        <v>0</v>
      </c>
      <c r="E20" s="166">
        <v>0</v>
      </c>
      <c r="F20" s="166">
        <v>0</v>
      </c>
      <c r="G20" s="166">
        <v>177721.38</v>
      </c>
      <c r="H20" s="166">
        <v>18.03</v>
      </c>
      <c r="I20" s="166">
        <v>247561.92</v>
      </c>
      <c r="J20" s="166">
        <v>25.12</v>
      </c>
      <c r="K20" s="166">
        <v>121410.55</v>
      </c>
      <c r="L20" s="166">
        <v>12.32</v>
      </c>
      <c r="M20" s="166">
        <v>546693.85</v>
      </c>
      <c r="N20" s="167">
        <v>55.46</v>
      </c>
    </row>
    <row r="21" spans="1:14">
      <c r="A21" s="1187"/>
      <c r="B21" s="195" t="s">
        <v>597</v>
      </c>
      <c r="C21" s="166">
        <v>0</v>
      </c>
      <c r="D21" s="166">
        <v>0</v>
      </c>
      <c r="E21" s="166">
        <v>0</v>
      </c>
      <c r="F21" s="166">
        <v>0</v>
      </c>
      <c r="G21" s="166">
        <v>14361.86</v>
      </c>
      <c r="H21" s="166">
        <v>1.46</v>
      </c>
      <c r="I21" s="166">
        <v>758.21</v>
      </c>
      <c r="J21" s="166">
        <v>0.08</v>
      </c>
      <c r="K21" s="166">
        <v>0</v>
      </c>
      <c r="L21" s="166">
        <v>0</v>
      </c>
      <c r="M21" s="166">
        <v>15120.07</v>
      </c>
      <c r="N21" s="167">
        <v>1.53</v>
      </c>
    </row>
    <row r="22" spans="1:14">
      <c r="A22" s="1187"/>
      <c r="B22" s="195" t="s">
        <v>598</v>
      </c>
      <c r="C22" s="166">
        <v>0</v>
      </c>
      <c r="D22" s="166">
        <v>0</v>
      </c>
      <c r="E22" s="166">
        <v>0</v>
      </c>
      <c r="F22" s="166">
        <v>0</v>
      </c>
      <c r="G22" s="166">
        <v>0.13</v>
      </c>
      <c r="H22" s="166">
        <v>0</v>
      </c>
      <c r="I22" s="166">
        <v>23208.69</v>
      </c>
      <c r="J22" s="166">
        <v>2.35</v>
      </c>
      <c r="K22" s="166">
        <v>34636.81</v>
      </c>
      <c r="L22" s="166">
        <v>3.51</v>
      </c>
      <c r="M22" s="166">
        <v>57845.63</v>
      </c>
      <c r="N22" s="167">
        <v>5.87</v>
      </c>
    </row>
    <row r="23" spans="1:14">
      <c r="A23" s="1187"/>
      <c r="B23" s="195" t="s">
        <v>599</v>
      </c>
      <c r="C23" s="166">
        <v>193.4</v>
      </c>
      <c r="D23" s="166">
        <v>0.02</v>
      </c>
      <c r="E23" s="166">
        <v>278041.53000000003</v>
      </c>
      <c r="F23" s="166">
        <v>28.2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278234.93</v>
      </c>
      <c r="N23" s="167">
        <v>28.23</v>
      </c>
    </row>
    <row r="24" spans="1:14">
      <c r="A24" s="1187"/>
      <c r="B24" s="195" t="s">
        <v>80</v>
      </c>
      <c r="C24" s="166">
        <v>193.4</v>
      </c>
      <c r="D24" s="166">
        <v>0.02</v>
      </c>
      <c r="E24" s="166">
        <v>278041.53000000003</v>
      </c>
      <c r="F24" s="166">
        <v>28.2</v>
      </c>
      <c r="G24" s="166">
        <v>262027.63</v>
      </c>
      <c r="H24" s="166">
        <v>26.59</v>
      </c>
      <c r="I24" s="166">
        <v>275086.76</v>
      </c>
      <c r="J24" s="166">
        <v>27.91</v>
      </c>
      <c r="K24" s="166">
        <v>156637.68</v>
      </c>
      <c r="L24" s="166">
        <v>15.89</v>
      </c>
      <c r="M24" s="166">
        <v>971987</v>
      </c>
      <c r="N24" s="167">
        <v>98.61</v>
      </c>
    </row>
    <row r="25" spans="1:14">
      <c r="A25" s="1187"/>
      <c r="B25" s="195" t="s">
        <v>550</v>
      </c>
      <c r="C25" s="166">
        <v>0</v>
      </c>
      <c r="D25" s="166">
        <v>0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6">
        <v>4805.5</v>
      </c>
      <c r="N25" s="167">
        <v>0.49</v>
      </c>
    </row>
    <row r="26" spans="1:14">
      <c r="A26" s="1187"/>
      <c r="B26" s="195" t="s">
        <v>551</v>
      </c>
      <c r="C26" s="166">
        <v>0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8827.02</v>
      </c>
      <c r="N26" s="167">
        <v>0.9</v>
      </c>
    </row>
    <row r="27" spans="1:14">
      <c r="A27" s="1188"/>
      <c r="B27" s="210" t="s">
        <v>629</v>
      </c>
      <c r="C27" s="180">
        <v>193.4</v>
      </c>
      <c r="D27" s="180">
        <v>0.02</v>
      </c>
      <c r="E27" s="180">
        <v>278041.53000000003</v>
      </c>
      <c r="F27" s="180">
        <v>28.2</v>
      </c>
      <c r="G27" s="180">
        <v>262027.63</v>
      </c>
      <c r="H27" s="180">
        <v>26.59</v>
      </c>
      <c r="I27" s="180">
        <v>275086.76</v>
      </c>
      <c r="J27" s="180">
        <v>27.91</v>
      </c>
      <c r="K27" s="180">
        <v>156637.68</v>
      </c>
      <c r="L27" s="180">
        <v>15.89</v>
      </c>
      <c r="M27" s="180">
        <v>985619.52</v>
      </c>
      <c r="N27" s="205">
        <v>100</v>
      </c>
    </row>
    <row r="28" spans="1:14">
      <c r="A28" s="1190" t="s">
        <v>648</v>
      </c>
      <c r="B28" s="211" t="s">
        <v>591</v>
      </c>
      <c r="C28" s="181">
        <v>0</v>
      </c>
      <c r="D28" s="181">
        <v>0</v>
      </c>
      <c r="E28" s="181">
        <v>0</v>
      </c>
      <c r="F28" s="181">
        <v>0</v>
      </c>
      <c r="G28" s="181">
        <v>62727.06</v>
      </c>
      <c r="H28" s="181">
        <v>7.81</v>
      </c>
      <c r="I28" s="181">
        <v>9332.25</v>
      </c>
      <c r="J28" s="181">
        <v>1.1599999999999999</v>
      </c>
      <c r="K28" s="181">
        <v>2974.72</v>
      </c>
      <c r="L28" s="181">
        <v>0.37</v>
      </c>
      <c r="M28" s="181">
        <v>75186.42</v>
      </c>
      <c r="N28" s="204">
        <v>9.3699999999999992</v>
      </c>
    </row>
    <row r="29" spans="1:14">
      <c r="A29" s="1187"/>
      <c r="B29" s="195" t="s">
        <v>592</v>
      </c>
      <c r="C29" s="166">
        <v>0</v>
      </c>
      <c r="D29" s="166">
        <v>0</v>
      </c>
      <c r="E29" s="166">
        <v>0</v>
      </c>
      <c r="F29" s="166">
        <v>0</v>
      </c>
      <c r="G29" s="166">
        <v>346.99</v>
      </c>
      <c r="H29" s="166">
        <v>0.04</v>
      </c>
      <c r="I29" s="166">
        <v>119.7</v>
      </c>
      <c r="J29" s="166">
        <v>0.01</v>
      </c>
      <c r="K29" s="166">
        <v>60.23</v>
      </c>
      <c r="L29" s="166">
        <v>0.01</v>
      </c>
      <c r="M29" s="166">
        <v>527.97</v>
      </c>
      <c r="N29" s="167">
        <v>7.0000000000000007E-2</v>
      </c>
    </row>
    <row r="30" spans="1:14">
      <c r="A30" s="1187"/>
      <c r="B30" s="195" t="s">
        <v>593</v>
      </c>
      <c r="C30" s="166">
        <v>0</v>
      </c>
      <c r="D30" s="166">
        <v>0</v>
      </c>
      <c r="E30" s="166">
        <v>0</v>
      </c>
      <c r="F30" s="166">
        <v>0</v>
      </c>
      <c r="G30" s="166">
        <v>94571.43</v>
      </c>
      <c r="H30" s="166">
        <v>11.78</v>
      </c>
      <c r="I30" s="166">
        <v>19863.54</v>
      </c>
      <c r="J30" s="166">
        <v>2.48</v>
      </c>
      <c r="K30" s="166">
        <v>1443.23</v>
      </c>
      <c r="L30" s="166">
        <v>0.18</v>
      </c>
      <c r="M30" s="166">
        <v>116115.55</v>
      </c>
      <c r="N30" s="167">
        <v>14.46</v>
      </c>
    </row>
    <row r="31" spans="1:14">
      <c r="A31" s="1187"/>
      <c r="B31" s="195" t="s">
        <v>596</v>
      </c>
      <c r="C31" s="166">
        <v>0</v>
      </c>
      <c r="D31" s="166">
        <v>0</v>
      </c>
      <c r="E31" s="166">
        <v>0</v>
      </c>
      <c r="F31" s="166">
        <v>0</v>
      </c>
      <c r="G31" s="166">
        <v>11344.54</v>
      </c>
      <c r="H31" s="166">
        <v>1.41</v>
      </c>
      <c r="I31" s="166">
        <v>3825.07</v>
      </c>
      <c r="J31" s="166">
        <v>0.48</v>
      </c>
      <c r="K31" s="166">
        <v>0.69</v>
      </c>
      <c r="L31" s="166">
        <v>0</v>
      </c>
      <c r="M31" s="166">
        <v>15201.5</v>
      </c>
      <c r="N31" s="167">
        <v>1.89</v>
      </c>
    </row>
    <row r="32" spans="1:14">
      <c r="A32" s="1187"/>
      <c r="B32" s="195" t="s">
        <v>597</v>
      </c>
      <c r="C32" s="166">
        <v>0</v>
      </c>
      <c r="D32" s="166">
        <v>0</v>
      </c>
      <c r="E32" s="166">
        <v>0</v>
      </c>
      <c r="F32" s="166">
        <v>0</v>
      </c>
      <c r="G32" s="166">
        <v>8722.86</v>
      </c>
      <c r="H32" s="166">
        <v>1.0900000000000001</v>
      </c>
      <c r="I32" s="166">
        <v>1358.56</v>
      </c>
      <c r="J32" s="166">
        <v>0.17</v>
      </c>
      <c r="K32" s="166">
        <v>87.88</v>
      </c>
      <c r="L32" s="166">
        <v>0.01</v>
      </c>
      <c r="M32" s="166">
        <v>10190.15</v>
      </c>
      <c r="N32" s="167">
        <v>1.27</v>
      </c>
    </row>
    <row r="33" spans="1:14">
      <c r="A33" s="1187"/>
      <c r="B33" s="195" t="s">
        <v>598</v>
      </c>
      <c r="C33" s="166">
        <v>0</v>
      </c>
      <c r="D33" s="166">
        <v>0</v>
      </c>
      <c r="E33" s="166">
        <v>0</v>
      </c>
      <c r="F33" s="166">
        <v>0</v>
      </c>
      <c r="G33" s="166">
        <v>602.33000000000004</v>
      </c>
      <c r="H33" s="166">
        <v>0.08</v>
      </c>
      <c r="I33" s="166">
        <v>256.16000000000003</v>
      </c>
      <c r="J33" s="166">
        <v>0.03</v>
      </c>
      <c r="K33" s="166">
        <v>32.21</v>
      </c>
      <c r="L33" s="166">
        <v>0</v>
      </c>
      <c r="M33" s="166">
        <v>892.52</v>
      </c>
      <c r="N33" s="167">
        <v>0.11</v>
      </c>
    </row>
    <row r="34" spans="1:14">
      <c r="A34" s="1187"/>
      <c r="B34" s="195" t="s">
        <v>599</v>
      </c>
      <c r="C34" s="166">
        <v>51791.81</v>
      </c>
      <c r="D34" s="166">
        <v>6.45</v>
      </c>
      <c r="E34" s="166">
        <v>434031.97</v>
      </c>
      <c r="F34" s="166">
        <v>54.07</v>
      </c>
      <c r="G34" s="166">
        <v>0</v>
      </c>
      <c r="H34" s="166">
        <v>0</v>
      </c>
      <c r="I34" s="166">
        <v>0</v>
      </c>
      <c r="J34" s="166">
        <v>0</v>
      </c>
      <c r="K34" s="166">
        <v>0</v>
      </c>
      <c r="L34" s="166">
        <v>0</v>
      </c>
      <c r="M34" s="166">
        <v>485379.12</v>
      </c>
      <c r="N34" s="167">
        <v>60.46</v>
      </c>
    </row>
    <row r="35" spans="1:14">
      <c r="A35" s="1187"/>
      <c r="B35" s="195" t="s">
        <v>80</v>
      </c>
      <c r="C35" s="166">
        <v>51791.81</v>
      </c>
      <c r="D35" s="166">
        <v>6.45</v>
      </c>
      <c r="E35" s="166">
        <v>434031.97</v>
      </c>
      <c r="F35" s="166">
        <v>54.07</v>
      </c>
      <c r="G35" s="166">
        <v>178315.21</v>
      </c>
      <c r="H35" s="166">
        <v>22.21</v>
      </c>
      <c r="I35" s="166">
        <v>34755.279999999999</v>
      </c>
      <c r="J35" s="166">
        <v>4.33</v>
      </c>
      <c r="K35" s="166">
        <v>4598.96</v>
      </c>
      <c r="L35" s="166">
        <v>0.56999999999999995</v>
      </c>
      <c r="M35" s="166">
        <v>703493.23</v>
      </c>
      <c r="N35" s="167">
        <v>87.63</v>
      </c>
    </row>
    <row r="36" spans="1:14">
      <c r="A36" s="1187"/>
      <c r="B36" s="195" t="s">
        <v>550</v>
      </c>
      <c r="C36" s="166">
        <v>0</v>
      </c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7024.33</v>
      </c>
      <c r="N36" s="167">
        <v>0.88</v>
      </c>
    </row>
    <row r="37" spans="1:14">
      <c r="A37" s="1187"/>
      <c r="B37" s="195" t="s">
        <v>551</v>
      </c>
      <c r="C37" s="166">
        <v>0</v>
      </c>
      <c r="D37" s="166">
        <v>0</v>
      </c>
      <c r="E37" s="166">
        <v>0</v>
      </c>
      <c r="F37" s="166">
        <v>0</v>
      </c>
      <c r="G37" s="166">
        <v>0</v>
      </c>
      <c r="H37" s="166">
        <v>0</v>
      </c>
      <c r="I37" s="166">
        <v>0</v>
      </c>
      <c r="J37" s="166">
        <v>0</v>
      </c>
      <c r="K37" s="166">
        <v>0</v>
      </c>
      <c r="L37" s="166">
        <v>0</v>
      </c>
      <c r="M37" s="166">
        <v>92251.81</v>
      </c>
      <c r="N37" s="167">
        <v>11.49</v>
      </c>
    </row>
    <row r="38" spans="1:14">
      <c r="A38" s="1188"/>
      <c r="B38" s="210" t="s">
        <v>629</v>
      </c>
      <c r="C38" s="180">
        <v>51791.81</v>
      </c>
      <c r="D38" s="180">
        <v>6.45</v>
      </c>
      <c r="E38" s="180">
        <v>434031.97</v>
      </c>
      <c r="F38" s="180">
        <v>54.07</v>
      </c>
      <c r="G38" s="180">
        <v>178315.21</v>
      </c>
      <c r="H38" s="180">
        <v>22.21</v>
      </c>
      <c r="I38" s="180">
        <v>34755.279999999999</v>
      </c>
      <c r="J38" s="180">
        <v>4.33</v>
      </c>
      <c r="K38" s="180">
        <v>4598.96</v>
      </c>
      <c r="L38" s="180">
        <v>0.56999999999999995</v>
      </c>
      <c r="M38" s="180">
        <v>802769.37</v>
      </c>
      <c r="N38" s="205">
        <v>100</v>
      </c>
    </row>
    <row r="39" spans="1:14">
      <c r="A39" s="1190" t="s">
        <v>980</v>
      </c>
      <c r="B39" s="211" t="s">
        <v>591</v>
      </c>
      <c r="C39" s="181">
        <v>0</v>
      </c>
      <c r="D39" s="181">
        <v>0</v>
      </c>
      <c r="E39" s="181">
        <v>0</v>
      </c>
      <c r="F39" s="181">
        <v>0</v>
      </c>
      <c r="G39" s="181">
        <v>49088.7</v>
      </c>
      <c r="H39" s="181">
        <v>6.72</v>
      </c>
      <c r="I39" s="181">
        <v>48934.28</v>
      </c>
      <c r="J39" s="181">
        <v>6.7</v>
      </c>
      <c r="K39" s="181">
        <v>5847.91</v>
      </c>
      <c r="L39" s="181">
        <v>0.8</v>
      </c>
      <c r="M39" s="181">
        <v>103870.89</v>
      </c>
      <c r="N39" s="204">
        <v>14.22</v>
      </c>
    </row>
    <row r="40" spans="1:14">
      <c r="A40" s="1187"/>
      <c r="B40" s="195" t="s">
        <v>592</v>
      </c>
      <c r="C40" s="166">
        <v>0</v>
      </c>
      <c r="D40" s="166">
        <v>0</v>
      </c>
      <c r="E40" s="166">
        <v>0</v>
      </c>
      <c r="F40" s="166">
        <v>0</v>
      </c>
      <c r="G40" s="166">
        <v>828.05</v>
      </c>
      <c r="H40" s="166">
        <v>0.11</v>
      </c>
      <c r="I40" s="166">
        <v>39.57</v>
      </c>
      <c r="J40" s="166">
        <v>0.01</v>
      </c>
      <c r="K40" s="166">
        <v>3.31</v>
      </c>
      <c r="L40" s="166" t="s">
        <v>547</v>
      </c>
      <c r="M40" s="166">
        <v>870.93</v>
      </c>
      <c r="N40" s="167">
        <v>0.12</v>
      </c>
    </row>
    <row r="41" spans="1:14">
      <c r="A41" s="1187"/>
      <c r="B41" s="195" t="s">
        <v>593</v>
      </c>
      <c r="C41" s="166">
        <v>0</v>
      </c>
      <c r="D41" s="166">
        <v>0</v>
      </c>
      <c r="E41" s="166">
        <v>0</v>
      </c>
      <c r="F41" s="166">
        <v>0</v>
      </c>
      <c r="G41" s="166">
        <v>127816.49</v>
      </c>
      <c r="H41" s="166">
        <v>17.5</v>
      </c>
      <c r="I41" s="166">
        <v>204197.19</v>
      </c>
      <c r="J41" s="166">
        <v>27.94</v>
      </c>
      <c r="K41" s="166">
        <v>74399.570000000007</v>
      </c>
      <c r="L41" s="166">
        <v>10.18</v>
      </c>
      <c r="M41" s="166">
        <v>406413.25</v>
      </c>
      <c r="N41" s="167">
        <v>55.62</v>
      </c>
    </row>
    <row r="42" spans="1:14">
      <c r="A42" s="1187"/>
      <c r="B42" s="195" t="s">
        <v>597</v>
      </c>
      <c r="C42" s="166">
        <v>0</v>
      </c>
      <c r="D42" s="166">
        <v>0</v>
      </c>
      <c r="E42" s="166">
        <v>0</v>
      </c>
      <c r="F42" s="166">
        <v>0</v>
      </c>
      <c r="G42" s="166">
        <v>17.82</v>
      </c>
      <c r="H42" s="166" t="s">
        <v>547</v>
      </c>
      <c r="I42" s="166">
        <v>876.43</v>
      </c>
      <c r="J42" s="166">
        <v>0.12</v>
      </c>
      <c r="K42" s="166">
        <v>1599.5</v>
      </c>
      <c r="L42" s="166">
        <v>0.22</v>
      </c>
      <c r="M42" s="166">
        <v>2493.75</v>
      </c>
      <c r="N42" s="167">
        <v>0.34</v>
      </c>
    </row>
    <row r="43" spans="1:14">
      <c r="A43" s="1187"/>
      <c r="B43" s="195" t="s">
        <v>598</v>
      </c>
      <c r="C43" s="166">
        <v>0</v>
      </c>
      <c r="D43" s="166">
        <v>0</v>
      </c>
      <c r="E43" s="166">
        <v>0</v>
      </c>
      <c r="F43" s="166">
        <v>0</v>
      </c>
      <c r="G43" s="166">
        <v>32575.86</v>
      </c>
      <c r="H43" s="166">
        <v>4.46</v>
      </c>
      <c r="I43" s="166">
        <v>54817.58</v>
      </c>
      <c r="J43" s="166">
        <v>7.5</v>
      </c>
      <c r="K43" s="166">
        <v>32278.28</v>
      </c>
      <c r="L43" s="166">
        <v>4.42</v>
      </c>
      <c r="M43" s="166">
        <v>119671.72</v>
      </c>
      <c r="N43" s="167">
        <v>16.38</v>
      </c>
    </row>
    <row r="44" spans="1:14">
      <c r="A44" s="1187"/>
      <c r="B44" s="195" t="s">
        <v>594</v>
      </c>
      <c r="C44" s="166">
        <v>0</v>
      </c>
      <c r="D44" s="166">
        <v>0</v>
      </c>
      <c r="E44" s="166">
        <v>52930.62</v>
      </c>
      <c r="F44" s="166">
        <v>7.24</v>
      </c>
      <c r="G44" s="166">
        <v>0</v>
      </c>
      <c r="H44" s="166">
        <v>0</v>
      </c>
      <c r="I44" s="166">
        <v>0</v>
      </c>
      <c r="J44" s="166">
        <v>0</v>
      </c>
      <c r="K44" s="166">
        <v>0</v>
      </c>
      <c r="L44" s="166">
        <v>0</v>
      </c>
      <c r="M44" s="166">
        <v>52930.62</v>
      </c>
      <c r="N44" s="167">
        <v>7.24</v>
      </c>
    </row>
    <row r="45" spans="1:14">
      <c r="A45" s="1187"/>
      <c r="B45" s="195" t="s">
        <v>80</v>
      </c>
      <c r="C45" s="166">
        <v>0</v>
      </c>
      <c r="D45" s="166">
        <v>0</v>
      </c>
      <c r="E45" s="166">
        <v>52930.62</v>
      </c>
      <c r="F45" s="166">
        <v>7.24</v>
      </c>
      <c r="G45" s="166">
        <v>210326.92</v>
      </c>
      <c r="H45" s="166">
        <v>28.79</v>
      </c>
      <c r="I45" s="166">
        <v>308865.05</v>
      </c>
      <c r="J45" s="166">
        <v>42.27</v>
      </c>
      <c r="K45" s="166">
        <v>114128.57</v>
      </c>
      <c r="L45" s="166">
        <v>15.62</v>
      </c>
      <c r="M45" s="166">
        <v>686251.16</v>
      </c>
      <c r="N45" s="167">
        <v>93.92</v>
      </c>
    </row>
    <row r="46" spans="1:14">
      <c r="A46" s="1187"/>
      <c r="B46" s="195" t="s">
        <v>550</v>
      </c>
      <c r="C46" s="166">
        <v>0</v>
      </c>
      <c r="D46" s="166">
        <v>0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166">
        <v>0</v>
      </c>
      <c r="L46" s="166">
        <v>0</v>
      </c>
      <c r="M46" s="166">
        <v>6936.46</v>
      </c>
      <c r="N46" s="167">
        <v>0.95</v>
      </c>
    </row>
    <row r="47" spans="1:14">
      <c r="A47" s="1187"/>
      <c r="B47" s="195" t="s">
        <v>551</v>
      </c>
      <c r="C47" s="166">
        <v>0</v>
      </c>
      <c r="D47" s="166">
        <v>0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66">
        <v>0</v>
      </c>
      <c r="M47" s="166">
        <v>37479.449999999997</v>
      </c>
      <c r="N47" s="167">
        <v>5.13</v>
      </c>
    </row>
    <row r="48" spans="1:14">
      <c r="A48" s="1188"/>
      <c r="B48" s="210" t="s">
        <v>629</v>
      </c>
      <c r="C48" s="180">
        <v>0</v>
      </c>
      <c r="D48" s="180">
        <v>0</v>
      </c>
      <c r="E48" s="180">
        <v>52930.62</v>
      </c>
      <c r="F48" s="180">
        <v>7.24</v>
      </c>
      <c r="G48" s="180">
        <v>210326.92</v>
      </c>
      <c r="H48" s="180">
        <v>28.79</v>
      </c>
      <c r="I48" s="180">
        <v>308865.05</v>
      </c>
      <c r="J48" s="180">
        <v>42.27</v>
      </c>
      <c r="K48" s="180">
        <v>114128.57</v>
      </c>
      <c r="L48" s="180">
        <v>15.62</v>
      </c>
      <c r="M48" s="180">
        <v>730667.07</v>
      </c>
      <c r="N48" s="205">
        <v>100</v>
      </c>
    </row>
    <row r="49" spans="1:14">
      <c r="A49" s="1190" t="s">
        <v>981</v>
      </c>
      <c r="B49" s="211" t="s">
        <v>591</v>
      </c>
      <c r="C49" s="181">
        <v>0</v>
      </c>
      <c r="D49" s="181">
        <v>0</v>
      </c>
      <c r="E49" s="181">
        <v>0</v>
      </c>
      <c r="F49" s="181">
        <v>0</v>
      </c>
      <c r="G49" s="181">
        <v>119808.51</v>
      </c>
      <c r="H49" s="181">
        <v>10.59</v>
      </c>
      <c r="I49" s="181">
        <v>10007.06</v>
      </c>
      <c r="J49" s="181">
        <v>0.88</v>
      </c>
      <c r="K49" s="181">
        <v>4131.55</v>
      </c>
      <c r="L49" s="181">
        <v>0.37</v>
      </c>
      <c r="M49" s="181">
        <v>133947.12</v>
      </c>
      <c r="N49" s="204">
        <v>11.84</v>
      </c>
    </row>
    <row r="50" spans="1:14">
      <c r="A50" s="1187"/>
      <c r="B50" s="195" t="s">
        <v>592</v>
      </c>
      <c r="C50" s="166">
        <v>0</v>
      </c>
      <c r="D50" s="166">
        <v>0</v>
      </c>
      <c r="E50" s="166">
        <v>0</v>
      </c>
      <c r="F50" s="166">
        <v>0</v>
      </c>
      <c r="G50" s="166">
        <v>2538.0100000000002</v>
      </c>
      <c r="H50" s="166">
        <v>0.22</v>
      </c>
      <c r="I50" s="166">
        <v>49.82</v>
      </c>
      <c r="J50" s="166">
        <v>0</v>
      </c>
      <c r="K50" s="166">
        <v>1.94</v>
      </c>
      <c r="L50" s="166">
        <v>0</v>
      </c>
      <c r="M50" s="166">
        <v>2589.77</v>
      </c>
      <c r="N50" s="167">
        <v>0.23</v>
      </c>
    </row>
    <row r="51" spans="1:14" ht="12.75" customHeight="1">
      <c r="A51" s="1187"/>
      <c r="B51" s="195" t="s">
        <v>593</v>
      </c>
      <c r="C51" s="166">
        <v>0</v>
      </c>
      <c r="D51" s="166">
        <v>0</v>
      </c>
      <c r="E51" s="166">
        <v>0</v>
      </c>
      <c r="F51" s="166">
        <v>0</v>
      </c>
      <c r="G51" s="166">
        <v>381179.01</v>
      </c>
      <c r="H51" s="166">
        <v>33.700000000000003</v>
      </c>
      <c r="I51" s="166">
        <v>145554.92000000001</v>
      </c>
      <c r="J51" s="166">
        <v>12.87</v>
      </c>
      <c r="K51" s="166">
        <v>28156.77</v>
      </c>
      <c r="L51" s="166">
        <v>2.48</v>
      </c>
      <c r="M51" s="166">
        <v>554890.69999999995</v>
      </c>
      <c r="N51" s="167">
        <v>49.05</v>
      </c>
    </row>
    <row r="52" spans="1:14">
      <c r="A52" s="1187"/>
      <c r="B52" s="195" t="s">
        <v>597</v>
      </c>
      <c r="C52" s="166">
        <v>0</v>
      </c>
      <c r="D52" s="166">
        <v>0</v>
      </c>
      <c r="E52" s="166">
        <v>0</v>
      </c>
      <c r="F52" s="166">
        <v>0</v>
      </c>
      <c r="G52" s="166">
        <v>13526.85</v>
      </c>
      <c r="H52" s="166">
        <v>1.2</v>
      </c>
      <c r="I52" s="166">
        <v>10159.540000000001</v>
      </c>
      <c r="J52" s="166">
        <v>0.9</v>
      </c>
      <c r="K52" s="166">
        <v>742.85</v>
      </c>
      <c r="L52" s="166">
        <v>7.0000000000000007E-2</v>
      </c>
      <c r="M52" s="166">
        <v>24429.24</v>
      </c>
      <c r="N52" s="167">
        <v>2.16</v>
      </c>
    </row>
    <row r="53" spans="1:14">
      <c r="A53" s="1187"/>
      <c r="B53" s="195" t="s">
        <v>598</v>
      </c>
      <c r="C53" s="166">
        <v>0</v>
      </c>
      <c r="D53" s="166">
        <v>0</v>
      </c>
      <c r="E53" s="166">
        <v>0</v>
      </c>
      <c r="F53" s="166">
        <v>0</v>
      </c>
      <c r="G53" s="166">
        <v>3936.07</v>
      </c>
      <c r="H53" s="166">
        <v>0.35</v>
      </c>
      <c r="I53" s="166">
        <v>4045.28</v>
      </c>
      <c r="J53" s="166">
        <v>0.36</v>
      </c>
      <c r="K53" s="166">
        <v>9.1300000000000008</v>
      </c>
      <c r="L53" s="166">
        <v>0</v>
      </c>
      <c r="M53" s="166">
        <v>7990.48</v>
      </c>
      <c r="N53" s="167">
        <v>0.71</v>
      </c>
    </row>
    <row r="54" spans="1:14">
      <c r="A54" s="1187"/>
      <c r="B54" s="195" t="s">
        <v>599</v>
      </c>
      <c r="C54" s="166">
        <v>136.34</v>
      </c>
      <c r="D54" s="166">
        <v>0.01</v>
      </c>
      <c r="E54" s="166">
        <v>376853.38</v>
      </c>
      <c r="F54" s="166">
        <v>33.31</v>
      </c>
      <c r="G54" s="166">
        <v>0</v>
      </c>
      <c r="H54" s="166">
        <v>0</v>
      </c>
      <c r="I54" s="166">
        <v>0</v>
      </c>
      <c r="J54" s="166">
        <v>0</v>
      </c>
      <c r="K54" s="166">
        <v>0</v>
      </c>
      <c r="L54" s="166">
        <v>0</v>
      </c>
      <c r="M54" s="166">
        <v>376989.72</v>
      </c>
      <c r="N54" s="167">
        <v>33.32</v>
      </c>
    </row>
    <row r="55" spans="1:14">
      <c r="A55" s="1187"/>
      <c r="B55" s="195" t="s">
        <v>80</v>
      </c>
      <c r="C55" s="166">
        <v>136.34</v>
      </c>
      <c r="D55" s="166">
        <v>0.01</v>
      </c>
      <c r="E55" s="166">
        <v>376853.38</v>
      </c>
      <c r="F55" s="166">
        <v>33.31</v>
      </c>
      <c r="G55" s="166">
        <v>520988.45</v>
      </c>
      <c r="H55" s="166">
        <v>46.06</v>
      </c>
      <c r="I55" s="166">
        <v>169816.62</v>
      </c>
      <c r="J55" s="166">
        <v>15.01</v>
      </c>
      <c r="K55" s="166">
        <v>33042.239999999998</v>
      </c>
      <c r="L55" s="166">
        <v>2.92</v>
      </c>
      <c r="M55" s="166">
        <v>1100837.03</v>
      </c>
      <c r="N55" s="167">
        <v>97.31</v>
      </c>
    </row>
    <row r="56" spans="1:14">
      <c r="A56" s="1187"/>
      <c r="B56" s="195" t="s">
        <v>550</v>
      </c>
      <c r="C56" s="166">
        <v>0</v>
      </c>
      <c r="D56" s="166">
        <v>0</v>
      </c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6">
        <v>0</v>
      </c>
      <c r="L56" s="166">
        <v>0</v>
      </c>
      <c r="M56" s="166">
        <v>5799.53</v>
      </c>
      <c r="N56" s="167">
        <v>0.51</v>
      </c>
    </row>
    <row r="57" spans="1:14">
      <c r="A57" s="1187"/>
      <c r="B57" s="195" t="s">
        <v>551</v>
      </c>
      <c r="C57" s="166">
        <v>0</v>
      </c>
      <c r="D57" s="166">
        <v>0</v>
      </c>
      <c r="E57" s="166">
        <v>0</v>
      </c>
      <c r="F57" s="166">
        <v>0</v>
      </c>
      <c r="G57" s="166">
        <v>0</v>
      </c>
      <c r="H57" s="166">
        <v>0</v>
      </c>
      <c r="I57" s="166">
        <v>0</v>
      </c>
      <c r="J57" s="166">
        <v>0</v>
      </c>
      <c r="K57" s="166">
        <v>0</v>
      </c>
      <c r="L57" s="166">
        <v>0</v>
      </c>
      <c r="M57" s="166">
        <v>24623.73</v>
      </c>
      <c r="N57" s="167">
        <v>2.1800000000000002</v>
      </c>
    </row>
    <row r="58" spans="1:14">
      <c r="A58" s="1188"/>
      <c r="B58" s="210" t="s">
        <v>629</v>
      </c>
      <c r="C58" s="180">
        <v>136.34</v>
      </c>
      <c r="D58" s="180">
        <v>0.01</v>
      </c>
      <c r="E58" s="180">
        <v>376853.38</v>
      </c>
      <c r="F58" s="180">
        <v>33.31</v>
      </c>
      <c r="G58" s="180">
        <v>520988.45</v>
      </c>
      <c r="H58" s="180">
        <v>46.06</v>
      </c>
      <c r="I58" s="180">
        <v>169816.62</v>
      </c>
      <c r="J58" s="180">
        <v>15.01</v>
      </c>
      <c r="K58" s="180">
        <v>33042.239999999998</v>
      </c>
      <c r="L58" s="180">
        <v>2.92</v>
      </c>
      <c r="M58" s="180">
        <v>1131260.29</v>
      </c>
      <c r="N58" s="205">
        <v>100</v>
      </c>
    </row>
    <row r="59" spans="1:14">
      <c r="A59" s="1190" t="s">
        <v>982</v>
      </c>
      <c r="B59" s="211" t="s">
        <v>591</v>
      </c>
      <c r="C59" s="181">
        <v>0</v>
      </c>
      <c r="D59" s="181">
        <v>0</v>
      </c>
      <c r="E59" s="181">
        <v>0</v>
      </c>
      <c r="F59" s="181">
        <v>0</v>
      </c>
      <c r="G59" s="181">
        <v>6329.32</v>
      </c>
      <c r="H59" s="181">
        <v>0.61</v>
      </c>
      <c r="I59" s="181">
        <v>5188.84</v>
      </c>
      <c r="J59" s="181">
        <v>0.5</v>
      </c>
      <c r="K59" s="181">
        <v>455.9</v>
      </c>
      <c r="L59" s="181">
        <v>0.04</v>
      </c>
      <c r="M59" s="181">
        <v>11974.06</v>
      </c>
      <c r="N59" s="204">
        <v>1.1499999999999999</v>
      </c>
    </row>
    <row r="60" spans="1:14">
      <c r="A60" s="1187"/>
      <c r="B60" s="195" t="s">
        <v>592</v>
      </c>
      <c r="C60" s="166">
        <v>0</v>
      </c>
      <c r="D60" s="166">
        <v>0</v>
      </c>
      <c r="E60" s="166">
        <v>0</v>
      </c>
      <c r="F60" s="166">
        <v>0</v>
      </c>
      <c r="G60" s="166">
        <v>1864.77</v>
      </c>
      <c r="H60" s="166">
        <v>0.18</v>
      </c>
      <c r="I60" s="166">
        <v>431.76</v>
      </c>
      <c r="J60" s="166">
        <v>0.04</v>
      </c>
      <c r="K60" s="166">
        <v>0.12</v>
      </c>
      <c r="L60" s="166">
        <v>0</v>
      </c>
      <c r="M60" s="166">
        <v>2296.65</v>
      </c>
      <c r="N60" s="167">
        <v>0.22</v>
      </c>
    </row>
    <row r="61" spans="1:14">
      <c r="A61" s="1187"/>
      <c r="B61" s="195" t="s">
        <v>598</v>
      </c>
      <c r="C61" s="166">
        <v>0</v>
      </c>
      <c r="D61" s="166">
        <v>0</v>
      </c>
      <c r="E61" s="166">
        <v>0</v>
      </c>
      <c r="F61" s="166">
        <v>0</v>
      </c>
      <c r="G61" s="166">
        <v>106031.25</v>
      </c>
      <c r="H61" s="166">
        <v>10.220000000000001</v>
      </c>
      <c r="I61" s="166">
        <v>152525.60999999999</v>
      </c>
      <c r="J61" s="166">
        <v>14.68</v>
      </c>
      <c r="K61" s="166">
        <v>18304.560000000001</v>
      </c>
      <c r="L61" s="166">
        <v>1.76</v>
      </c>
      <c r="M61" s="166">
        <v>276861.42</v>
      </c>
      <c r="N61" s="167">
        <v>26.66</v>
      </c>
    </row>
    <row r="62" spans="1:14">
      <c r="A62" s="1187"/>
      <c r="B62" s="195" t="s">
        <v>593</v>
      </c>
      <c r="C62" s="166">
        <v>0</v>
      </c>
      <c r="D62" s="166">
        <v>0</v>
      </c>
      <c r="E62" s="166">
        <v>0</v>
      </c>
      <c r="F62" s="166">
        <v>0</v>
      </c>
      <c r="G62" s="166">
        <v>137783.34</v>
      </c>
      <c r="H62" s="166">
        <v>13.24</v>
      </c>
      <c r="I62" s="166">
        <v>164344.63</v>
      </c>
      <c r="J62" s="166">
        <v>15.83</v>
      </c>
      <c r="K62" s="166">
        <v>9068.8799999999992</v>
      </c>
      <c r="L62" s="166">
        <v>0.87</v>
      </c>
      <c r="M62" s="166">
        <v>311196.84999999998</v>
      </c>
      <c r="N62" s="167">
        <v>29.94</v>
      </c>
    </row>
    <row r="63" spans="1:14">
      <c r="A63" s="1187"/>
      <c r="B63" s="195" t="s">
        <v>599</v>
      </c>
      <c r="C63" s="166">
        <v>319.02999999999997</v>
      </c>
      <c r="D63" s="166">
        <v>0.03</v>
      </c>
      <c r="E63" s="166">
        <v>287553.68</v>
      </c>
      <c r="F63" s="166">
        <v>27.67</v>
      </c>
      <c r="G63" s="166">
        <v>43211.77</v>
      </c>
      <c r="H63" s="166">
        <v>4.16</v>
      </c>
      <c r="I63" s="166">
        <v>77627.83</v>
      </c>
      <c r="J63" s="166">
        <v>7.47</v>
      </c>
      <c r="K63" s="166">
        <v>8901.2999999999993</v>
      </c>
      <c r="L63" s="166">
        <v>0.86</v>
      </c>
      <c r="M63" s="166">
        <v>417613.61</v>
      </c>
      <c r="N63" s="167">
        <v>40.19</v>
      </c>
    </row>
    <row r="64" spans="1:14">
      <c r="A64" s="1187"/>
      <c r="B64" s="195" t="s">
        <v>80</v>
      </c>
      <c r="C64" s="166">
        <v>319.02999999999997</v>
      </c>
      <c r="D64" s="166">
        <v>0.03</v>
      </c>
      <c r="E64" s="166">
        <v>287553.68</v>
      </c>
      <c r="F64" s="166">
        <v>27.67</v>
      </c>
      <c r="G64" s="166">
        <v>295220.45</v>
      </c>
      <c r="H64" s="166">
        <v>28.41</v>
      </c>
      <c r="I64" s="166">
        <v>400118.67</v>
      </c>
      <c r="J64" s="166">
        <v>38.520000000000003</v>
      </c>
      <c r="K64" s="166">
        <v>36730.76</v>
      </c>
      <c r="L64" s="166">
        <v>3.53</v>
      </c>
      <c r="M64" s="166">
        <v>1019942.59</v>
      </c>
      <c r="N64" s="167">
        <v>98.16</v>
      </c>
    </row>
    <row r="65" spans="1:14">
      <c r="A65" s="1187"/>
      <c r="B65" s="195" t="s">
        <v>550</v>
      </c>
      <c r="C65" s="166">
        <v>0</v>
      </c>
      <c r="D65" s="166">
        <v>0</v>
      </c>
      <c r="E65" s="166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3846.14</v>
      </c>
      <c r="N65" s="167">
        <v>0.37</v>
      </c>
    </row>
    <row r="66" spans="1:14">
      <c r="A66" s="1187"/>
      <c r="B66" s="195" t="s">
        <v>551</v>
      </c>
      <c r="C66" s="166">
        <v>0</v>
      </c>
      <c r="D66" s="166">
        <v>0</v>
      </c>
      <c r="E66" s="166">
        <v>0</v>
      </c>
      <c r="F66" s="166">
        <v>0</v>
      </c>
      <c r="G66" s="166">
        <v>0</v>
      </c>
      <c r="H66" s="166">
        <v>0</v>
      </c>
      <c r="I66" s="166">
        <v>0</v>
      </c>
      <c r="J66" s="166">
        <v>0</v>
      </c>
      <c r="K66" s="166">
        <v>0</v>
      </c>
      <c r="L66" s="166">
        <v>0</v>
      </c>
      <c r="M66" s="166">
        <v>15280.38</v>
      </c>
      <c r="N66" s="167">
        <v>1.47</v>
      </c>
    </row>
    <row r="67" spans="1:14">
      <c r="A67" s="1188"/>
      <c r="B67" s="210" t="s">
        <v>629</v>
      </c>
      <c r="C67" s="180">
        <v>319.02999999999997</v>
      </c>
      <c r="D67" s="180">
        <v>0.03</v>
      </c>
      <c r="E67" s="180">
        <v>287553.68</v>
      </c>
      <c r="F67" s="180">
        <v>27.67</v>
      </c>
      <c r="G67" s="180">
        <v>295220.45</v>
      </c>
      <c r="H67" s="180">
        <v>28.41</v>
      </c>
      <c r="I67" s="180">
        <v>400118.67</v>
      </c>
      <c r="J67" s="180">
        <v>38.520000000000003</v>
      </c>
      <c r="K67" s="180">
        <v>36730.76</v>
      </c>
      <c r="L67" s="180">
        <v>3.53</v>
      </c>
      <c r="M67" s="180">
        <v>1039069.11</v>
      </c>
      <c r="N67" s="205">
        <v>100</v>
      </c>
    </row>
    <row r="68" spans="1:14">
      <c r="A68" s="1190" t="s">
        <v>141</v>
      </c>
      <c r="B68" s="211" t="s">
        <v>591</v>
      </c>
      <c r="C68" s="181">
        <v>0</v>
      </c>
      <c r="D68" s="181">
        <v>0</v>
      </c>
      <c r="E68" s="181">
        <v>0</v>
      </c>
      <c r="F68" s="181">
        <v>0</v>
      </c>
      <c r="G68" s="181">
        <v>95931.12</v>
      </c>
      <c r="H68" s="181">
        <v>13.19</v>
      </c>
      <c r="I68" s="181">
        <v>3426.43</v>
      </c>
      <c r="J68" s="181">
        <v>0.47</v>
      </c>
      <c r="K68" s="181">
        <v>257.8</v>
      </c>
      <c r="L68" s="181">
        <v>0.04</v>
      </c>
      <c r="M68" s="181">
        <v>99615.35</v>
      </c>
      <c r="N68" s="204">
        <v>13.7</v>
      </c>
    </row>
    <row r="69" spans="1:14">
      <c r="A69" s="1187"/>
      <c r="B69" s="195" t="s">
        <v>593</v>
      </c>
      <c r="C69" s="166">
        <v>0</v>
      </c>
      <c r="D69" s="166">
        <v>0</v>
      </c>
      <c r="E69" s="166">
        <v>0</v>
      </c>
      <c r="F69" s="166">
        <v>0</v>
      </c>
      <c r="G69" s="166">
        <v>140027.57999999999</v>
      </c>
      <c r="H69" s="166">
        <v>19.25</v>
      </c>
      <c r="I69" s="166">
        <v>154525.85</v>
      </c>
      <c r="J69" s="166">
        <v>21.25</v>
      </c>
      <c r="K69" s="166">
        <v>10830.9</v>
      </c>
      <c r="L69" s="166">
        <v>1.49</v>
      </c>
      <c r="M69" s="166">
        <v>305384.33</v>
      </c>
      <c r="N69" s="167">
        <v>41.99</v>
      </c>
    </row>
    <row r="70" spans="1:14">
      <c r="A70" s="1187"/>
      <c r="B70" s="195" t="s">
        <v>592</v>
      </c>
      <c r="C70" s="166">
        <v>0</v>
      </c>
      <c r="D70" s="166">
        <v>0</v>
      </c>
      <c r="E70" s="166">
        <v>0</v>
      </c>
      <c r="F70" s="166">
        <v>0</v>
      </c>
      <c r="G70" s="166">
        <v>1082.47</v>
      </c>
      <c r="H70" s="166">
        <v>0.15</v>
      </c>
      <c r="I70" s="166">
        <v>291.76</v>
      </c>
      <c r="J70" s="166">
        <v>0.04</v>
      </c>
      <c r="K70" s="166">
        <v>263.79000000000002</v>
      </c>
      <c r="L70" s="166">
        <v>0.04</v>
      </c>
      <c r="M70" s="166">
        <v>1638.02</v>
      </c>
      <c r="N70" s="167">
        <v>0.23</v>
      </c>
    </row>
    <row r="71" spans="1:14">
      <c r="A71" s="1187"/>
      <c r="B71" s="195" t="s">
        <v>597</v>
      </c>
      <c r="C71" s="166">
        <v>0</v>
      </c>
      <c r="D71" s="166">
        <v>0</v>
      </c>
      <c r="E71" s="166">
        <v>0</v>
      </c>
      <c r="F71" s="166">
        <v>0</v>
      </c>
      <c r="G71" s="166">
        <v>1503.59</v>
      </c>
      <c r="H71" s="166">
        <v>0.21</v>
      </c>
      <c r="I71" s="166">
        <v>262.11</v>
      </c>
      <c r="J71" s="166">
        <v>0.04</v>
      </c>
      <c r="K71" s="166">
        <v>0.19</v>
      </c>
      <c r="L71" s="166">
        <v>0</v>
      </c>
      <c r="M71" s="166">
        <v>1765.89</v>
      </c>
      <c r="N71" s="167">
        <v>0.25</v>
      </c>
    </row>
    <row r="72" spans="1:14">
      <c r="A72" s="1187"/>
      <c r="B72" s="195" t="s">
        <v>598</v>
      </c>
      <c r="C72" s="166">
        <v>0</v>
      </c>
      <c r="D72" s="166">
        <v>0</v>
      </c>
      <c r="E72" s="166">
        <v>0</v>
      </c>
      <c r="F72" s="166">
        <v>0</v>
      </c>
      <c r="G72" s="166">
        <v>4080.27</v>
      </c>
      <c r="H72" s="166">
        <v>0.56000000000000005</v>
      </c>
      <c r="I72" s="166">
        <v>729.88</v>
      </c>
      <c r="J72" s="166">
        <v>0.1</v>
      </c>
      <c r="K72" s="166">
        <v>0.06</v>
      </c>
      <c r="L72" s="166">
        <v>0</v>
      </c>
      <c r="M72" s="166">
        <v>4810.21</v>
      </c>
      <c r="N72" s="167">
        <v>0.66</v>
      </c>
    </row>
    <row r="73" spans="1:14">
      <c r="A73" s="1187"/>
      <c r="B73" s="195" t="s">
        <v>594</v>
      </c>
      <c r="C73" s="166">
        <v>49.08</v>
      </c>
      <c r="D73" s="166">
        <v>0.01</v>
      </c>
      <c r="E73" s="166">
        <v>295971.37</v>
      </c>
      <c r="F73" s="166">
        <v>40.67</v>
      </c>
      <c r="G73" s="166">
        <v>0</v>
      </c>
      <c r="H73" s="166">
        <v>0</v>
      </c>
      <c r="I73" s="166">
        <v>0</v>
      </c>
      <c r="J73" s="166">
        <v>0</v>
      </c>
      <c r="K73" s="166">
        <v>0</v>
      </c>
      <c r="L73" s="166">
        <v>0</v>
      </c>
      <c r="M73" s="166">
        <v>296020.45</v>
      </c>
      <c r="N73" s="167">
        <v>40.68</v>
      </c>
    </row>
    <row r="74" spans="1:14">
      <c r="A74" s="1187"/>
      <c r="B74" s="195" t="s">
        <v>80</v>
      </c>
      <c r="C74" s="166">
        <v>49.08</v>
      </c>
      <c r="D74" s="166">
        <v>0.01</v>
      </c>
      <c r="E74" s="166">
        <v>295971.37</v>
      </c>
      <c r="F74" s="166">
        <v>40.67</v>
      </c>
      <c r="G74" s="166">
        <v>242625.03</v>
      </c>
      <c r="H74" s="166">
        <v>33.36</v>
      </c>
      <c r="I74" s="166">
        <v>159236.03</v>
      </c>
      <c r="J74" s="166">
        <v>21.9</v>
      </c>
      <c r="K74" s="166">
        <v>11352.74</v>
      </c>
      <c r="L74" s="166">
        <v>1.57</v>
      </c>
      <c r="M74" s="166">
        <v>709234.25</v>
      </c>
      <c r="N74" s="167">
        <v>97.51</v>
      </c>
    </row>
    <row r="75" spans="1:14">
      <c r="A75" s="1187"/>
      <c r="B75" s="195" t="s">
        <v>550</v>
      </c>
      <c r="C75" s="166">
        <v>0</v>
      </c>
      <c r="D75" s="166">
        <v>0</v>
      </c>
      <c r="E75" s="166">
        <v>0</v>
      </c>
      <c r="F75" s="166">
        <v>0</v>
      </c>
      <c r="G75" s="166">
        <v>0</v>
      </c>
      <c r="H75" s="166">
        <v>0</v>
      </c>
      <c r="I75" s="166">
        <v>0</v>
      </c>
      <c r="J75" s="166">
        <v>0</v>
      </c>
      <c r="K75" s="166">
        <v>0</v>
      </c>
      <c r="L75" s="166">
        <v>0</v>
      </c>
      <c r="M75" s="166">
        <v>7494.38</v>
      </c>
      <c r="N75" s="167">
        <v>1.03</v>
      </c>
    </row>
    <row r="76" spans="1:14">
      <c r="A76" s="1187"/>
      <c r="B76" s="195" t="s">
        <v>551</v>
      </c>
      <c r="C76" s="166">
        <v>0</v>
      </c>
      <c r="D76" s="166">
        <v>0</v>
      </c>
      <c r="E76" s="166">
        <v>0</v>
      </c>
      <c r="F76" s="166">
        <v>0</v>
      </c>
      <c r="G76" s="166">
        <v>0</v>
      </c>
      <c r="H76" s="166">
        <v>0</v>
      </c>
      <c r="I76" s="166">
        <v>0</v>
      </c>
      <c r="J76" s="166">
        <v>0</v>
      </c>
      <c r="K76" s="166">
        <v>0</v>
      </c>
      <c r="L76" s="166">
        <v>0</v>
      </c>
      <c r="M76" s="166">
        <v>10609.86</v>
      </c>
      <c r="N76" s="167">
        <v>1.46</v>
      </c>
    </row>
    <row r="77" spans="1:14">
      <c r="A77" s="1188"/>
      <c r="B77" s="210" t="s">
        <v>629</v>
      </c>
      <c r="C77" s="180">
        <v>49.08</v>
      </c>
      <c r="D77" s="180">
        <v>0.01</v>
      </c>
      <c r="E77" s="180">
        <v>295971.37</v>
      </c>
      <c r="F77" s="180">
        <v>40.67</v>
      </c>
      <c r="G77" s="180">
        <v>242625.03</v>
      </c>
      <c r="H77" s="180">
        <v>33.36</v>
      </c>
      <c r="I77" s="180">
        <v>159236.03</v>
      </c>
      <c r="J77" s="180">
        <v>21.9</v>
      </c>
      <c r="K77" s="180">
        <v>11352.74</v>
      </c>
      <c r="L77" s="180">
        <v>1.57</v>
      </c>
      <c r="M77" s="180">
        <v>727338.49</v>
      </c>
      <c r="N77" s="205">
        <v>100</v>
      </c>
    </row>
    <row r="78" spans="1:14">
      <c r="A78" s="1190" t="s">
        <v>276</v>
      </c>
      <c r="B78" s="211" t="s">
        <v>591</v>
      </c>
      <c r="C78" s="181">
        <v>0</v>
      </c>
      <c r="D78" s="181">
        <v>0</v>
      </c>
      <c r="E78" s="181">
        <v>0</v>
      </c>
      <c r="F78" s="181">
        <v>0</v>
      </c>
      <c r="G78" s="181">
        <v>38593.760000000002</v>
      </c>
      <c r="H78" s="181">
        <v>4.79</v>
      </c>
      <c r="I78" s="181">
        <v>8276.86</v>
      </c>
      <c r="J78" s="181">
        <v>1.03</v>
      </c>
      <c r="K78" s="181">
        <v>121.99</v>
      </c>
      <c r="L78" s="181">
        <v>0.02</v>
      </c>
      <c r="M78" s="181">
        <v>46992.61</v>
      </c>
      <c r="N78" s="204">
        <v>5.84</v>
      </c>
    </row>
    <row r="79" spans="1:14">
      <c r="A79" s="1187"/>
      <c r="B79" s="195" t="s">
        <v>593</v>
      </c>
      <c r="C79" s="166">
        <v>0</v>
      </c>
      <c r="D79" s="166">
        <v>0</v>
      </c>
      <c r="E79" s="166">
        <v>0</v>
      </c>
      <c r="F79" s="166">
        <v>0</v>
      </c>
      <c r="G79" s="166">
        <v>18384.240000000002</v>
      </c>
      <c r="H79" s="166">
        <v>2.2799999999999998</v>
      </c>
      <c r="I79" s="166">
        <v>6182.34</v>
      </c>
      <c r="J79" s="166">
        <v>0.77</v>
      </c>
      <c r="K79" s="166">
        <v>138.69</v>
      </c>
      <c r="L79" s="166">
        <v>0.02</v>
      </c>
      <c r="M79" s="166">
        <v>24705.27</v>
      </c>
      <c r="N79" s="167">
        <v>3.07</v>
      </c>
    </row>
    <row r="80" spans="1:14">
      <c r="A80" s="1187"/>
      <c r="B80" s="195" t="s">
        <v>596</v>
      </c>
      <c r="C80" s="166">
        <v>0</v>
      </c>
      <c r="D80" s="166">
        <v>0</v>
      </c>
      <c r="E80" s="166">
        <v>0</v>
      </c>
      <c r="F80" s="166">
        <v>0</v>
      </c>
      <c r="G80" s="166">
        <v>1.94</v>
      </c>
      <c r="H80" s="166" t="s">
        <v>605</v>
      </c>
      <c r="I80" s="166">
        <v>0.06</v>
      </c>
      <c r="J80" s="166" t="s">
        <v>605</v>
      </c>
      <c r="K80" s="166">
        <v>109.36</v>
      </c>
      <c r="L80" s="166">
        <v>0.01</v>
      </c>
      <c r="M80" s="166">
        <v>111.36</v>
      </c>
      <c r="N80" s="167">
        <v>0.01</v>
      </c>
    </row>
    <row r="81" spans="1:14">
      <c r="A81" s="1187"/>
      <c r="B81" s="195" t="s">
        <v>592</v>
      </c>
      <c r="C81" s="166">
        <v>0</v>
      </c>
      <c r="D81" s="166">
        <v>0</v>
      </c>
      <c r="E81" s="166">
        <v>0</v>
      </c>
      <c r="F81" s="166">
        <v>0</v>
      </c>
      <c r="G81" s="166">
        <v>1041.92</v>
      </c>
      <c r="H81" s="166">
        <v>0.13</v>
      </c>
      <c r="I81" s="166">
        <v>48.71</v>
      </c>
      <c r="J81" s="166">
        <v>0.01</v>
      </c>
      <c r="K81" s="166">
        <v>0</v>
      </c>
      <c r="L81" s="166">
        <v>0</v>
      </c>
      <c r="M81" s="166">
        <v>1090.6300000000001</v>
      </c>
      <c r="N81" s="167">
        <v>0.14000000000000001</v>
      </c>
    </row>
    <row r="82" spans="1:14">
      <c r="A82" s="1187"/>
      <c r="B82" s="195" t="s">
        <v>595</v>
      </c>
      <c r="C82" s="166">
        <v>0</v>
      </c>
      <c r="D82" s="166">
        <v>0</v>
      </c>
      <c r="E82" s="166">
        <v>0</v>
      </c>
      <c r="F82" s="166">
        <v>0</v>
      </c>
      <c r="G82" s="166">
        <v>63.78</v>
      </c>
      <c r="H82" s="166">
        <v>0.01</v>
      </c>
      <c r="I82" s="166">
        <v>38.14</v>
      </c>
      <c r="J82" s="166" t="s">
        <v>605</v>
      </c>
      <c r="K82" s="166">
        <v>64.03</v>
      </c>
      <c r="L82" s="166">
        <v>0.01</v>
      </c>
      <c r="M82" s="166">
        <v>165.95</v>
      </c>
      <c r="N82" s="167">
        <v>0.02</v>
      </c>
    </row>
    <row r="83" spans="1:14">
      <c r="A83" s="1187"/>
      <c r="B83" s="195" t="s">
        <v>598</v>
      </c>
      <c r="C83" s="166">
        <v>0</v>
      </c>
      <c r="D83" s="166">
        <v>0</v>
      </c>
      <c r="E83" s="166">
        <v>0</v>
      </c>
      <c r="F83" s="166">
        <v>0</v>
      </c>
      <c r="G83" s="166">
        <v>126442.6</v>
      </c>
      <c r="H83" s="166">
        <v>15.71</v>
      </c>
      <c r="I83" s="166">
        <v>41255.42</v>
      </c>
      <c r="J83" s="166">
        <v>5.12</v>
      </c>
      <c r="K83" s="166">
        <v>2187.5700000000002</v>
      </c>
      <c r="L83" s="166">
        <v>0.27</v>
      </c>
      <c r="M83" s="166">
        <v>169885.59</v>
      </c>
      <c r="N83" s="167">
        <v>21.1</v>
      </c>
    </row>
    <row r="84" spans="1:14">
      <c r="A84" s="1187"/>
      <c r="B84" s="195" t="s">
        <v>594</v>
      </c>
      <c r="C84" s="166">
        <v>0</v>
      </c>
      <c r="D84" s="166">
        <v>0</v>
      </c>
      <c r="E84" s="166">
        <v>548483.06999999995</v>
      </c>
      <c r="F84" s="166">
        <v>68.099999999999994</v>
      </c>
      <c r="G84" s="166">
        <v>0</v>
      </c>
      <c r="H84" s="166">
        <v>0</v>
      </c>
      <c r="I84" s="166">
        <v>0</v>
      </c>
      <c r="J84" s="166">
        <v>0</v>
      </c>
      <c r="K84" s="166">
        <v>0</v>
      </c>
      <c r="L84" s="166">
        <v>0</v>
      </c>
      <c r="M84" s="166">
        <v>548483.06999999995</v>
      </c>
      <c r="N84" s="167">
        <v>68.099999999999994</v>
      </c>
    </row>
    <row r="85" spans="1:14">
      <c r="A85" s="1187"/>
      <c r="B85" s="195" t="s">
        <v>80</v>
      </c>
      <c r="C85" s="166">
        <v>0</v>
      </c>
      <c r="D85" s="166">
        <v>0</v>
      </c>
      <c r="E85" s="166">
        <v>548483.06999999995</v>
      </c>
      <c r="F85" s="166">
        <v>68.099999999999994</v>
      </c>
      <c r="G85" s="166">
        <v>184528.24</v>
      </c>
      <c r="H85" s="166">
        <v>22.92</v>
      </c>
      <c r="I85" s="166">
        <v>55801.53</v>
      </c>
      <c r="J85" s="166">
        <v>6.93</v>
      </c>
      <c r="K85" s="166">
        <v>2621.64</v>
      </c>
      <c r="L85" s="166">
        <v>0.33</v>
      </c>
      <c r="M85" s="166">
        <v>791434.48</v>
      </c>
      <c r="N85" s="167">
        <v>98.28</v>
      </c>
    </row>
    <row r="86" spans="1:14">
      <c r="A86" s="1187"/>
      <c r="B86" s="195" t="s">
        <v>550</v>
      </c>
      <c r="C86" s="166">
        <v>0</v>
      </c>
      <c r="D86" s="166">
        <v>0</v>
      </c>
      <c r="E86" s="166">
        <v>0</v>
      </c>
      <c r="F86" s="166">
        <v>0</v>
      </c>
      <c r="G86" s="166">
        <v>0</v>
      </c>
      <c r="H86" s="166">
        <v>0</v>
      </c>
      <c r="I86" s="166">
        <v>0</v>
      </c>
      <c r="J86" s="166">
        <v>0</v>
      </c>
      <c r="K86" s="166">
        <v>0</v>
      </c>
      <c r="L86" s="166">
        <v>0</v>
      </c>
      <c r="M86" s="166">
        <v>3198.28</v>
      </c>
      <c r="N86" s="167">
        <v>0.4</v>
      </c>
    </row>
    <row r="87" spans="1:14">
      <c r="A87" s="1187"/>
      <c r="B87" s="195" t="s">
        <v>551</v>
      </c>
      <c r="C87" s="166">
        <v>0</v>
      </c>
      <c r="D87" s="166">
        <v>0</v>
      </c>
      <c r="E87" s="166">
        <v>0</v>
      </c>
      <c r="F87" s="166">
        <v>0</v>
      </c>
      <c r="G87" s="166">
        <v>0</v>
      </c>
      <c r="H87" s="166">
        <v>0</v>
      </c>
      <c r="I87" s="166">
        <v>0</v>
      </c>
      <c r="J87" s="166">
        <v>0</v>
      </c>
      <c r="K87" s="166">
        <v>0</v>
      </c>
      <c r="L87" s="166">
        <v>0</v>
      </c>
      <c r="M87" s="166">
        <v>10618.43</v>
      </c>
      <c r="N87" s="167">
        <v>1.32</v>
      </c>
    </row>
    <row r="88" spans="1:14">
      <c r="A88" s="1188"/>
      <c r="B88" s="210" t="s">
        <v>629</v>
      </c>
      <c r="C88" s="180">
        <f>C85</f>
        <v>0</v>
      </c>
      <c r="D88" s="180">
        <f t="shared" ref="D88:L88" si="0">D85</f>
        <v>0</v>
      </c>
      <c r="E88" s="180">
        <f t="shared" si="0"/>
        <v>548483.06999999995</v>
      </c>
      <c r="F88" s="180">
        <f t="shared" si="0"/>
        <v>68.099999999999994</v>
      </c>
      <c r="G88" s="180">
        <f t="shared" si="0"/>
        <v>184528.24</v>
      </c>
      <c r="H88" s="180">
        <f t="shared" si="0"/>
        <v>22.92</v>
      </c>
      <c r="I88" s="180">
        <f t="shared" si="0"/>
        <v>55801.53</v>
      </c>
      <c r="J88" s="180">
        <f t="shared" si="0"/>
        <v>6.93</v>
      </c>
      <c r="K88" s="180">
        <f t="shared" si="0"/>
        <v>2621.64</v>
      </c>
      <c r="L88" s="180">
        <f t="shared" si="0"/>
        <v>0.33</v>
      </c>
      <c r="M88" s="180">
        <v>805251.19</v>
      </c>
      <c r="N88" s="205">
        <v>100</v>
      </c>
    </row>
    <row r="89" spans="1:14">
      <c r="A89" s="1190" t="s">
        <v>142</v>
      </c>
      <c r="B89" s="211" t="s">
        <v>591</v>
      </c>
      <c r="C89" s="181">
        <v>0</v>
      </c>
      <c r="D89" s="181">
        <v>0</v>
      </c>
      <c r="E89" s="181">
        <v>0</v>
      </c>
      <c r="F89" s="181">
        <v>0</v>
      </c>
      <c r="G89" s="181">
        <v>82694.27</v>
      </c>
      <c r="H89" s="181">
        <v>18.399999999999999</v>
      </c>
      <c r="I89" s="181">
        <v>3358.35</v>
      </c>
      <c r="J89" s="181">
        <v>0.75</v>
      </c>
      <c r="K89" s="181">
        <v>35.840000000000003</v>
      </c>
      <c r="L89" s="181">
        <v>0.01</v>
      </c>
      <c r="M89" s="181">
        <v>86088.46</v>
      </c>
      <c r="N89" s="204">
        <v>19.16</v>
      </c>
    </row>
    <row r="90" spans="1:14">
      <c r="A90" s="1187"/>
      <c r="B90" s="195" t="s">
        <v>593</v>
      </c>
      <c r="C90" s="166">
        <v>0</v>
      </c>
      <c r="D90" s="166">
        <v>0</v>
      </c>
      <c r="E90" s="166">
        <v>0</v>
      </c>
      <c r="F90" s="166">
        <v>0</v>
      </c>
      <c r="G90" s="166">
        <v>135622.14000000001</v>
      </c>
      <c r="H90" s="166">
        <v>30.18</v>
      </c>
      <c r="I90" s="166">
        <v>166006.92000000001</v>
      </c>
      <c r="J90" s="166">
        <v>36.93</v>
      </c>
      <c r="K90" s="166">
        <v>264.83999999999997</v>
      </c>
      <c r="L90" s="166">
        <v>0.06</v>
      </c>
      <c r="M90" s="166">
        <v>301893.90000000002</v>
      </c>
      <c r="N90" s="167">
        <v>67.17</v>
      </c>
    </row>
    <row r="91" spans="1:14">
      <c r="A91" s="1187"/>
      <c r="B91" s="195" t="s">
        <v>596</v>
      </c>
      <c r="C91" s="166">
        <v>0</v>
      </c>
      <c r="D91" s="166">
        <v>0</v>
      </c>
      <c r="E91" s="166">
        <v>0</v>
      </c>
      <c r="F91" s="166">
        <v>0</v>
      </c>
      <c r="G91" s="166">
        <v>0</v>
      </c>
      <c r="H91" s="166">
        <v>0</v>
      </c>
      <c r="I91" s="166">
        <v>0</v>
      </c>
      <c r="J91" s="166">
        <v>0</v>
      </c>
      <c r="K91" s="166">
        <v>0</v>
      </c>
      <c r="L91" s="166">
        <v>0</v>
      </c>
      <c r="M91" s="166">
        <v>0</v>
      </c>
      <c r="N91" s="167">
        <v>0</v>
      </c>
    </row>
    <row r="92" spans="1:14">
      <c r="A92" s="1187"/>
      <c r="B92" s="195" t="s">
        <v>592</v>
      </c>
      <c r="C92" s="166">
        <v>0</v>
      </c>
      <c r="D92" s="166">
        <v>0</v>
      </c>
      <c r="E92" s="166">
        <v>0</v>
      </c>
      <c r="F92" s="166">
        <v>0</v>
      </c>
      <c r="G92" s="166">
        <v>1223.54</v>
      </c>
      <c r="H92" s="166">
        <v>0.27</v>
      </c>
      <c r="I92" s="166">
        <v>26.52</v>
      </c>
      <c r="J92" s="166">
        <v>0.01</v>
      </c>
      <c r="K92" s="166">
        <v>0</v>
      </c>
      <c r="L92" s="166">
        <v>0</v>
      </c>
      <c r="M92" s="166">
        <v>1250.06</v>
      </c>
      <c r="N92" s="167">
        <v>0.28000000000000003</v>
      </c>
    </row>
    <row r="93" spans="1:14">
      <c r="A93" s="1187"/>
      <c r="B93" s="195" t="s">
        <v>597</v>
      </c>
      <c r="C93" s="166">
        <v>0</v>
      </c>
      <c r="D93" s="166">
        <v>0</v>
      </c>
      <c r="E93" s="166">
        <v>0</v>
      </c>
      <c r="F93" s="166">
        <v>0</v>
      </c>
      <c r="G93" s="166">
        <v>0</v>
      </c>
      <c r="H93" s="166">
        <v>0</v>
      </c>
      <c r="I93" s="166">
        <v>0</v>
      </c>
      <c r="J93" s="166">
        <v>0</v>
      </c>
      <c r="K93" s="166">
        <v>0</v>
      </c>
      <c r="L93" s="166">
        <v>0</v>
      </c>
      <c r="M93" s="166">
        <v>0</v>
      </c>
      <c r="N93" s="167">
        <v>0</v>
      </c>
    </row>
    <row r="94" spans="1:14">
      <c r="A94" s="1187"/>
      <c r="B94" s="195" t="s">
        <v>595</v>
      </c>
      <c r="C94" s="166">
        <v>0</v>
      </c>
      <c r="D94" s="166">
        <v>0</v>
      </c>
      <c r="E94" s="166">
        <v>0</v>
      </c>
      <c r="F94" s="166">
        <v>0</v>
      </c>
      <c r="G94" s="166">
        <v>0</v>
      </c>
      <c r="H94" s="166">
        <v>0</v>
      </c>
      <c r="I94" s="166">
        <v>0</v>
      </c>
      <c r="J94" s="166">
        <v>0</v>
      </c>
      <c r="K94" s="166">
        <v>0</v>
      </c>
      <c r="L94" s="166">
        <v>0</v>
      </c>
      <c r="M94" s="166">
        <v>0</v>
      </c>
      <c r="N94" s="167">
        <v>0</v>
      </c>
    </row>
    <row r="95" spans="1:14">
      <c r="A95" s="1187"/>
      <c r="B95" s="195" t="s">
        <v>598</v>
      </c>
      <c r="C95" s="166">
        <v>0</v>
      </c>
      <c r="D95" s="166">
        <v>0</v>
      </c>
      <c r="E95" s="166">
        <v>0</v>
      </c>
      <c r="F95" s="166">
        <v>0</v>
      </c>
      <c r="G95" s="166">
        <v>0</v>
      </c>
      <c r="H95" s="166">
        <v>0</v>
      </c>
      <c r="I95" s="166">
        <v>0</v>
      </c>
      <c r="J95" s="166">
        <v>0</v>
      </c>
      <c r="K95" s="166">
        <v>0</v>
      </c>
      <c r="L95" s="166">
        <v>0</v>
      </c>
      <c r="M95" s="166">
        <v>0</v>
      </c>
      <c r="N95" s="167">
        <v>0</v>
      </c>
    </row>
    <row r="96" spans="1:14">
      <c r="A96" s="1187"/>
      <c r="B96" s="195" t="s">
        <v>594</v>
      </c>
      <c r="C96" s="166">
        <v>0</v>
      </c>
      <c r="D96" s="166">
        <v>0</v>
      </c>
      <c r="E96" s="166">
        <v>43162.94</v>
      </c>
      <c r="F96" s="166">
        <v>9.6</v>
      </c>
      <c r="G96" s="166">
        <v>0</v>
      </c>
      <c r="H96" s="166">
        <v>0</v>
      </c>
      <c r="I96" s="166">
        <v>0</v>
      </c>
      <c r="J96" s="166">
        <v>0</v>
      </c>
      <c r="K96" s="166">
        <v>0</v>
      </c>
      <c r="L96" s="166">
        <v>0</v>
      </c>
      <c r="M96" s="166">
        <v>43162.94</v>
      </c>
      <c r="N96" s="167">
        <v>9.6</v>
      </c>
    </row>
    <row r="97" spans="1:14">
      <c r="A97" s="1187"/>
      <c r="B97" s="195" t="s">
        <v>80</v>
      </c>
      <c r="C97" s="166">
        <v>0</v>
      </c>
      <c r="D97" s="166">
        <v>0</v>
      </c>
      <c r="E97" s="166">
        <v>43162.94</v>
      </c>
      <c r="F97" s="166">
        <v>9.6</v>
      </c>
      <c r="G97" s="166">
        <v>219539.95</v>
      </c>
      <c r="H97" s="166">
        <v>48.85</v>
      </c>
      <c r="I97" s="166">
        <v>169391.79</v>
      </c>
      <c r="J97" s="166">
        <v>37.69</v>
      </c>
      <c r="K97" s="166">
        <v>300.68</v>
      </c>
      <c r="L97" s="166">
        <v>7.0000000000000007E-2</v>
      </c>
      <c r="M97" s="166">
        <v>432395.36</v>
      </c>
      <c r="N97" s="167">
        <v>96.21</v>
      </c>
    </row>
    <row r="98" spans="1:14">
      <c r="A98" s="1187"/>
      <c r="B98" s="195" t="s">
        <v>550</v>
      </c>
      <c r="C98" s="166">
        <v>0</v>
      </c>
      <c r="D98" s="166">
        <v>0</v>
      </c>
      <c r="E98" s="166">
        <v>0</v>
      </c>
      <c r="F98" s="166">
        <v>0</v>
      </c>
      <c r="G98" s="166">
        <v>0</v>
      </c>
      <c r="H98" s="166">
        <v>0</v>
      </c>
      <c r="I98" s="166">
        <v>0</v>
      </c>
      <c r="J98" s="166">
        <v>0</v>
      </c>
      <c r="K98" s="166">
        <v>0</v>
      </c>
      <c r="L98" s="166">
        <v>0</v>
      </c>
      <c r="M98" s="166">
        <v>2750.91</v>
      </c>
      <c r="N98" s="167">
        <v>0.61</v>
      </c>
    </row>
    <row r="99" spans="1:14">
      <c r="A99" s="1187"/>
      <c r="B99" s="195" t="s">
        <v>551</v>
      </c>
      <c r="C99" s="166">
        <v>0</v>
      </c>
      <c r="D99" s="166">
        <v>0</v>
      </c>
      <c r="E99" s="166">
        <v>0</v>
      </c>
      <c r="F99" s="166">
        <v>0</v>
      </c>
      <c r="G99" s="166">
        <v>0</v>
      </c>
      <c r="H99" s="166">
        <v>0</v>
      </c>
      <c r="I99" s="166">
        <v>0</v>
      </c>
      <c r="J99" s="166">
        <v>0</v>
      </c>
      <c r="K99" s="166">
        <v>0</v>
      </c>
      <c r="L99" s="166">
        <v>0</v>
      </c>
      <c r="M99" s="166">
        <v>14304.77</v>
      </c>
      <c r="N99" s="167">
        <v>3.18</v>
      </c>
    </row>
    <row r="100" spans="1:14">
      <c r="A100" s="1188"/>
      <c r="B100" s="210" t="s">
        <v>629</v>
      </c>
      <c r="C100" s="180">
        <v>0</v>
      </c>
      <c r="D100" s="180">
        <v>0</v>
      </c>
      <c r="E100" s="180">
        <v>43162.94</v>
      </c>
      <c r="F100" s="180">
        <v>9.6</v>
      </c>
      <c r="G100" s="180">
        <v>219539.95</v>
      </c>
      <c r="H100" s="180">
        <v>48.85</v>
      </c>
      <c r="I100" s="180">
        <v>169391.79</v>
      </c>
      <c r="J100" s="180">
        <v>37.69</v>
      </c>
      <c r="K100" s="180">
        <v>300.68</v>
      </c>
      <c r="L100" s="180">
        <v>7.0000000000000007E-2</v>
      </c>
      <c r="M100" s="180">
        <v>449451.04</v>
      </c>
      <c r="N100" s="205">
        <v>100</v>
      </c>
    </row>
    <row r="101" spans="1:14">
      <c r="A101" s="1185" t="s">
        <v>600</v>
      </c>
      <c r="B101" s="1185"/>
    </row>
  </sheetData>
  <mergeCells count="22">
    <mergeCell ref="A101:B101"/>
    <mergeCell ref="K6:L6"/>
    <mergeCell ref="M6:N6"/>
    <mergeCell ref="A8:A17"/>
    <mergeCell ref="A18:A27"/>
    <mergeCell ref="A28:A38"/>
    <mergeCell ref="A39:A48"/>
    <mergeCell ref="A49:A58"/>
    <mergeCell ref="A59:A67"/>
    <mergeCell ref="A68:A77"/>
    <mergeCell ref="A78:A88"/>
    <mergeCell ref="A89:A100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0" orientation="portrait" r:id="rId2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74">
    <pageSetUpPr fitToPage="1"/>
  </sheetPr>
  <dimension ref="A1:O94"/>
  <sheetViews>
    <sheetView view="pageBreakPreview" topLeftCell="C1" zoomScale="75" zoomScaleNormal="75" workbookViewId="0">
      <selection activeCell="E26" sqref="E26"/>
    </sheetView>
  </sheetViews>
  <sheetFormatPr baseColWidth="10" defaultRowHeight="12.75"/>
  <cols>
    <col min="1" max="1" width="24" style="551" customWidth="1"/>
    <col min="2" max="2" width="41.28515625" style="551" customWidth="1"/>
    <col min="3" max="14" width="14.28515625" style="551" customWidth="1"/>
    <col min="15" max="16384" width="11.42578125" style="551"/>
  </cols>
  <sheetData>
    <row r="1" spans="1:15" s="577" customFormat="1" ht="18">
      <c r="A1" s="1065" t="s">
        <v>540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</row>
    <row r="2" spans="1:15" s="577" customForma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s="577" customFormat="1" ht="15">
      <c r="A3" s="1151" t="s">
        <v>1176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  <c r="M3" s="1151"/>
      <c r="N3" s="1151"/>
    </row>
    <row r="4" spans="1:15" s="577" customFormat="1" ht="13.5" thickBot="1">
      <c r="A4" s="209"/>
    </row>
    <row r="5" spans="1:15" s="579" customFormat="1" ht="27" customHeight="1">
      <c r="A5" s="1152" t="s">
        <v>249</v>
      </c>
      <c r="B5" s="1168" t="s">
        <v>586</v>
      </c>
      <c r="C5" s="1170" t="s">
        <v>587</v>
      </c>
      <c r="D5" s="1170"/>
      <c r="E5" s="1170"/>
      <c r="F5" s="1170"/>
      <c r="G5" s="1170"/>
      <c r="H5" s="1170"/>
      <c r="I5" s="1170"/>
      <c r="J5" s="1170"/>
      <c r="K5" s="1170"/>
      <c r="L5" s="1170"/>
      <c r="M5" s="1168" t="s">
        <v>1001</v>
      </c>
      <c r="N5" s="1171"/>
      <c r="O5" s="551"/>
    </row>
    <row r="6" spans="1:15" s="579" customFormat="1" ht="21" customHeight="1">
      <c r="A6" s="1166"/>
      <c r="B6" s="1169"/>
      <c r="C6" s="1172" t="s">
        <v>588</v>
      </c>
      <c r="D6" s="1172"/>
      <c r="E6" s="1172" t="s">
        <v>589</v>
      </c>
      <c r="F6" s="1172"/>
      <c r="G6" s="1172" t="s">
        <v>560</v>
      </c>
      <c r="H6" s="1172"/>
      <c r="I6" s="1172" t="s">
        <v>561</v>
      </c>
      <c r="J6" s="1172"/>
      <c r="K6" s="1172" t="s">
        <v>590</v>
      </c>
      <c r="L6" s="1172"/>
      <c r="M6" s="1173" t="s">
        <v>562</v>
      </c>
      <c r="N6" s="1174"/>
      <c r="O6" s="551"/>
    </row>
    <row r="7" spans="1:15" s="579" customFormat="1" ht="33" customHeight="1" thickBot="1">
      <c r="A7" s="1153"/>
      <c r="B7" s="1184"/>
      <c r="C7" s="206" t="s">
        <v>1005</v>
      </c>
      <c r="D7" s="206" t="s">
        <v>940</v>
      </c>
      <c r="E7" s="206" t="s">
        <v>1005</v>
      </c>
      <c r="F7" s="206" t="s">
        <v>940</v>
      </c>
      <c r="G7" s="206" t="s">
        <v>1005</v>
      </c>
      <c r="H7" s="206" t="s">
        <v>940</v>
      </c>
      <c r="I7" s="206" t="s">
        <v>1005</v>
      </c>
      <c r="J7" s="206" t="s">
        <v>940</v>
      </c>
      <c r="K7" s="206" t="s">
        <v>1005</v>
      </c>
      <c r="L7" s="206" t="s">
        <v>940</v>
      </c>
      <c r="M7" s="206" t="s">
        <v>1005</v>
      </c>
      <c r="N7" s="559" t="s">
        <v>940</v>
      </c>
      <c r="O7" s="551"/>
    </row>
    <row r="8" spans="1:15" ht="12.75" customHeight="1">
      <c r="A8" s="1186" t="s">
        <v>657</v>
      </c>
      <c r="B8" s="401" t="s">
        <v>591</v>
      </c>
      <c r="C8" s="164">
        <v>0</v>
      </c>
      <c r="D8" s="164">
        <v>0</v>
      </c>
      <c r="E8" s="164">
        <v>0</v>
      </c>
      <c r="F8" s="164">
        <v>0</v>
      </c>
      <c r="G8" s="164">
        <v>37332.230000000003</v>
      </c>
      <c r="H8" s="164">
        <v>3.52</v>
      </c>
      <c r="I8" s="164">
        <v>18950.099999999999</v>
      </c>
      <c r="J8" s="164">
        <v>1.79</v>
      </c>
      <c r="K8" s="164">
        <v>13554.39</v>
      </c>
      <c r="L8" s="164">
        <v>1.28</v>
      </c>
      <c r="M8" s="164">
        <v>69836.72</v>
      </c>
      <c r="N8" s="165">
        <v>6.59</v>
      </c>
    </row>
    <row r="9" spans="1:15">
      <c r="A9" s="1187"/>
      <c r="B9" s="195" t="s">
        <v>592</v>
      </c>
      <c r="C9" s="166">
        <v>0</v>
      </c>
      <c r="D9" s="166">
        <v>0</v>
      </c>
      <c r="E9" s="166">
        <v>0</v>
      </c>
      <c r="F9" s="166">
        <v>0</v>
      </c>
      <c r="G9" s="166">
        <v>331.53</v>
      </c>
      <c r="H9" s="166">
        <v>0.03</v>
      </c>
      <c r="I9" s="166">
        <v>20.43</v>
      </c>
      <c r="J9" s="166">
        <v>0</v>
      </c>
      <c r="K9" s="166">
        <v>0.06</v>
      </c>
      <c r="L9" s="166">
        <v>0</v>
      </c>
      <c r="M9" s="166">
        <v>352.02</v>
      </c>
      <c r="N9" s="167">
        <v>0.03</v>
      </c>
    </row>
    <row r="10" spans="1:15">
      <c r="A10" s="1187"/>
      <c r="B10" s="195" t="s">
        <v>598</v>
      </c>
      <c r="C10" s="166">
        <v>0</v>
      </c>
      <c r="D10" s="166">
        <v>0</v>
      </c>
      <c r="E10" s="166">
        <v>0</v>
      </c>
      <c r="F10" s="166">
        <v>0</v>
      </c>
      <c r="G10" s="166">
        <v>4659.16</v>
      </c>
      <c r="H10" s="166">
        <v>0.44</v>
      </c>
      <c r="I10" s="166">
        <v>38494.86</v>
      </c>
      <c r="J10" s="166">
        <v>3.63</v>
      </c>
      <c r="K10" s="166">
        <v>55901.58</v>
      </c>
      <c r="L10" s="166">
        <v>5.27</v>
      </c>
      <c r="M10" s="166">
        <v>99055.6</v>
      </c>
      <c r="N10" s="167">
        <v>9.34</v>
      </c>
    </row>
    <row r="11" spans="1:15">
      <c r="A11" s="1187"/>
      <c r="B11" s="195" t="s">
        <v>593</v>
      </c>
      <c r="C11" s="166">
        <v>0</v>
      </c>
      <c r="D11" s="166">
        <v>0</v>
      </c>
      <c r="E11" s="166">
        <v>0</v>
      </c>
      <c r="F11" s="166">
        <v>0</v>
      </c>
      <c r="G11" s="166">
        <v>188740.85</v>
      </c>
      <c r="H11" s="166">
        <v>17.8</v>
      </c>
      <c r="I11" s="166">
        <v>595623.93000000005</v>
      </c>
      <c r="J11" s="166">
        <v>56.18</v>
      </c>
      <c r="K11" s="166">
        <v>49021.07</v>
      </c>
      <c r="L11" s="166">
        <v>4.62</v>
      </c>
      <c r="M11" s="166">
        <v>833385.85</v>
      </c>
      <c r="N11" s="167">
        <v>78.599999999999994</v>
      </c>
    </row>
    <row r="12" spans="1:15">
      <c r="A12" s="1187"/>
      <c r="B12" s="195" t="s">
        <v>597</v>
      </c>
      <c r="C12" s="166">
        <v>0</v>
      </c>
      <c r="D12" s="166">
        <v>0</v>
      </c>
      <c r="E12" s="166">
        <v>0</v>
      </c>
      <c r="F12" s="166">
        <v>0</v>
      </c>
      <c r="G12" s="166">
        <v>237.91</v>
      </c>
      <c r="H12" s="166">
        <v>0.02</v>
      </c>
      <c r="I12" s="166">
        <v>3533.39</v>
      </c>
      <c r="J12" s="166">
        <v>0.33</v>
      </c>
      <c r="K12" s="166">
        <v>618.1</v>
      </c>
      <c r="L12" s="166">
        <v>0.06</v>
      </c>
      <c r="M12" s="166">
        <v>4389.3999999999996</v>
      </c>
      <c r="N12" s="167">
        <v>0.41</v>
      </c>
    </row>
    <row r="13" spans="1:15">
      <c r="A13" s="1187"/>
      <c r="B13" s="195" t="s">
        <v>596</v>
      </c>
      <c r="C13" s="166">
        <v>0</v>
      </c>
      <c r="D13" s="166">
        <v>0</v>
      </c>
      <c r="E13" s="166">
        <v>0</v>
      </c>
      <c r="F13" s="166">
        <v>0</v>
      </c>
      <c r="G13" s="166">
        <v>0</v>
      </c>
      <c r="H13" s="166">
        <v>0</v>
      </c>
      <c r="I13" s="166">
        <v>191.07</v>
      </c>
      <c r="J13" s="166">
        <v>0.02</v>
      </c>
      <c r="K13" s="166">
        <v>240.34</v>
      </c>
      <c r="L13" s="166">
        <v>0.02</v>
      </c>
      <c r="M13" s="166">
        <v>431.41</v>
      </c>
      <c r="N13" s="167">
        <v>0.04</v>
      </c>
    </row>
    <row r="14" spans="1:15">
      <c r="A14" s="1187"/>
      <c r="B14" s="195" t="s">
        <v>599</v>
      </c>
      <c r="C14" s="166">
        <v>5.68</v>
      </c>
      <c r="D14" s="166">
        <v>0</v>
      </c>
      <c r="E14" s="166">
        <v>29323.19</v>
      </c>
      <c r="F14" s="166">
        <v>2.77</v>
      </c>
      <c r="G14" s="166">
        <v>14.43</v>
      </c>
      <c r="H14" s="166">
        <v>0</v>
      </c>
      <c r="I14" s="166">
        <v>0.06</v>
      </c>
      <c r="J14" s="166">
        <v>0</v>
      </c>
      <c r="K14" s="166">
        <v>0</v>
      </c>
      <c r="L14" s="166">
        <v>0</v>
      </c>
      <c r="M14" s="166">
        <v>29343.360000000001</v>
      </c>
      <c r="N14" s="167">
        <v>2.77</v>
      </c>
    </row>
    <row r="15" spans="1:15">
      <c r="A15" s="1187"/>
      <c r="B15" s="195" t="s">
        <v>80</v>
      </c>
      <c r="C15" s="166">
        <v>5.68</v>
      </c>
      <c r="D15" s="166">
        <v>0</v>
      </c>
      <c r="E15" s="166">
        <v>29323.19</v>
      </c>
      <c r="F15" s="166">
        <v>2.77</v>
      </c>
      <c r="G15" s="166">
        <v>231316.11</v>
      </c>
      <c r="H15" s="166">
        <v>21.81</v>
      </c>
      <c r="I15" s="166">
        <v>656813.84</v>
      </c>
      <c r="J15" s="166">
        <v>61.95</v>
      </c>
      <c r="K15" s="166">
        <v>119335.54</v>
      </c>
      <c r="L15" s="166">
        <v>11.25</v>
      </c>
      <c r="M15" s="166">
        <v>1036794.36</v>
      </c>
      <c r="N15" s="167">
        <v>97.78</v>
      </c>
    </row>
    <row r="16" spans="1:15">
      <c r="A16" s="1187"/>
      <c r="B16" s="195" t="s">
        <v>550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4367.6499999999996</v>
      </c>
      <c r="N16" s="167">
        <v>0.41</v>
      </c>
    </row>
    <row r="17" spans="1:14">
      <c r="A17" s="1187"/>
      <c r="B17" s="195" t="s">
        <v>551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19195.11</v>
      </c>
      <c r="N17" s="167">
        <v>1.81</v>
      </c>
    </row>
    <row r="18" spans="1:14">
      <c r="A18" s="1188"/>
      <c r="B18" s="210" t="s">
        <v>629</v>
      </c>
      <c r="C18" s="180">
        <v>5.68</v>
      </c>
      <c r="D18" s="180">
        <v>0</v>
      </c>
      <c r="E18" s="180">
        <v>29323.19</v>
      </c>
      <c r="F18" s="180">
        <v>2.77</v>
      </c>
      <c r="G18" s="180">
        <v>231316.11</v>
      </c>
      <c r="H18" s="180">
        <v>21.81</v>
      </c>
      <c r="I18" s="180">
        <v>656813.84</v>
      </c>
      <c r="J18" s="180">
        <v>61.95</v>
      </c>
      <c r="K18" s="180">
        <v>119335.54</v>
      </c>
      <c r="L18" s="180">
        <v>11.25</v>
      </c>
      <c r="M18" s="180">
        <v>1060357.1200000001</v>
      </c>
      <c r="N18" s="205">
        <v>100</v>
      </c>
    </row>
    <row r="19" spans="1:14">
      <c r="A19" s="1187" t="s">
        <v>277</v>
      </c>
      <c r="B19" s="195" t="s">
        <v>591</v>
      </c>
      <c r="C19" s="166">
        <v>0</v>
      </c>
      <c r="D19" s="166">
        <v>0</v>
      </c>
      <c r="E19" s="166">
        <v>0</v>
      </c>
      <c r="F19" s="166">
        <v>0</v>
      </c>
      <c r="G19" s="166">
        <v>40647.86</v>
      </c>
      <c r="H19" s="166">
        <v>3.29</v>
      </c>
      <c r="I19" s="166">
        <v>5215.54</v>
      </c>
      <c r="J19" s="166">
        <v>0.42</v>
      </c>
      <c r="K19" s="166">
        <v>2165.16</v>
      </c>
      <c r="L19" s="166">
        <v>0.18</v>
      </c>
      <c r="M19" s="166">
        <v>48028.56</v>
      </c>
      <c r="N19" s="167">
        <v>3.89</v>
      </c>
    </row>
    <row r="20" spans="1:14">
      <c r="A20" s="1187"/>
      <c r="B20" s="195" t="s">
        <v>592</v>
      </c>
      <c r="C20" s="166">
        <v>0</v>
      </c>
      <c r="D20" s="166">
        <v>0</v>
      </c>
      <c r="E20" s="166">
        <v>0</v>
      </c>
      <c r="F20" s="166">
        <v>0</v>
      </c>
      <c r="G20" s="166">
        <v>20.11</v>
      </c>
      <c r="H20" s="166" t="s">
        <v>605</v>
      </c>
      <c r="I20" s="166">
        <v>0</v>
      </c>
      <c r="J20" s="166">
        <v>0</v>
      </c>
      <c r="K20" s="166">
        <v>0</v>
      </c>
      <c r="L20" s="166">
        <v>0</v>
      </c>
      <c r="M20" s="166">
        <v>20.11</v>
      </c>
      <c r="N20" s="167" t="s">
        <v>605</v>
      </c>
    </row>
    <row r="21" spans="1:14">
      <c r="A21" s="1187"/>
      <c r="B21" s="195" t="s">
        <v>593</v>
      </c>
      <c r="C21" s="166">
        <v>0</v>
      </c>
      <c r="D21" s="166">
        <v>0</v>
      </c>
      <c r="E21" s="166">
        <v>0</v>
      </c>
      <c r="F21" s="166">
        <v>0</v>
      </c>
      <c r="G21" s="166">
        <v>150732.01</v>
      </c>
      <c r="H21" s="166">
        <v>12.21</v>
      </c>
      <c r="I21" s="166">
        <v>20322.43</v>
      </c>
      <c r="J21" s="166">
        <v>1.65</v>
      </c>
      <c r="K21" s="166">
        <v>609.21</v>
      </c>
      <c r="L21" s="166">
        <v>0.05</v>
      </c>
      <c r="M21" s="166">
        <v>171663.65</v>
      </c>
      <c r="N21" s="167">
        <v>13.91</v>
      </c>
    </row>
    <row r="22" spans="1:14">
      <c r="A22" s="1187"/>
      <c r="B22" s="195" t="s">
        <v>598</v>
      </c>
      <c r="C22" s="166">
        <v>0</v>
      </c>
      <c r="D22" s="166">
        <v>0</v>
      </c>
      <c r="E22" s="166">
        <v>0</v>
      </c>
      <c r="F22" s="166">
        <v>0</v>
      </c>
      <c r="G22" s="166">
        <v>134342.62</v>
      </c>
      <c r="H22" s="166">
        <v>10.88</v>
      </c>
      <c r="I22" s="166">
        <v>29555.49</v>
      </c>
      <c r="J22" s="166">
        <v>2.39</v>
      </c>
      <c r="K22" s="166">
        <v>8565.9</v>
      </c>
      <c r="L22" s="166">
        <v>0.69</v>
      </c>
      <c r="M22" s="166">
        <v>172464.01</v>
      </c>
      <c r="N22" s="167">
        <v>13.96</v>
      </c>
    </row>
    <row r="23" spans="1:14">
      <c r="A23" s="1187"/>
      <c r="B23" s="195" t="s">
        <v>594</v>
      </c>
      <c r="C23" s="166">
        <v>74811.8</v>
      </c>
      <c r="D23" s="166">
        <v>6.06</v>
      </c>
      <c r="E23" s="166">
        <v>744551.23</v>
      </c>
      <c r="F23" s="166">
        <v>60.28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819363.03</v>
      </c>
      <c r="N23" s="167">
        <v>66.34</v>
      </c>
    </row>
    <row r="24" spans="1:14">
      <c r="A24" s="1187"/>
      <c r="B24" s="195" t="s">
        <v>80</v>
      </c>
      <c r="C24" s="166">
        <v>74811.8</v>
      </c>
      <c r="D24" s="166">
        <v>6.06</v>
      </c>
      <c r="E24" s="166">
        <v>744551.23</v>
      </c>
      <c r="F24" s="166">
        <v>60.28</v>
      </c>
      <c r="G24" s="166">
        <v>325742.59999999998</v>
      </c>
      <c r="H24" s="166">
        <v>26.38</v>
      </c>
      <c r="I24" s="166">
        <v>55093.46</v>
      </c>
      <c r="J24" s="166">
        <v>4.46</v>
      </c>
      <c r="K24" s="166">
        <v>11340.27</v>
      </c>
      <c r="L24" s="166">
        <v>0.92</v>
      </c>
      <c r="M24" s="166">
        <v>1211539.3600000001</v>
      </c>
      <c r="N24" s="167">
        <v>98.1</v>
      </c>
    </row>
    <row r="25" spans="1:14">
      <c r="A25" s="1187"/>
      <c r="B25" s="195" t="s">
        <v>550</v>
      </c>
      <c r="C25" s="166">
        <v>0</v>
      </c>
      <c r="D25" s="166">
        <v>0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6">
        <v>10232.68</v>
      </c>
      <c r="N25" s="167">
        <v>0.83</v>
      </c>
    </row>
    <row r="26" spans="1:14">
      <c r="A26" s="1187"/>
      <c r="B26" s="195" t="s">
        <v>551</v>
      </c>
      <c r="C26" s="166">
        <v>0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13222.55</v>
      </c>
      <c r="N26" s="167">
        <v>1.07</v>
      </c>
    </row>
    <row r="27" spans="1:14">
      <c r="A27" s="1188"/>
      <c r="B27" s="210" t="s">
        <v>629</v>
      </c>
      <c r="C27" s="180">
        <f>C24</f>
        <v>74811.8</v>
      </c>
      <c r="D27" s="180">
        <f t="shared" ref="D27:L27" si="0">D24</f>
        <v>6.06</v>
      </c>
      <c r="E27" s="180">
        <f t="shared" si="0"/>
        <v>744551.23</v>
      </c>
      <c r="F27" s="180">
        <f t="shared" si="0"/>
        <v>60.28</v>
      </c>
      <c r="G27" s="180">
        <f t="shared" si="0"/>
        <v>325742.59999999998</v>
      </c>
      <c r="H27" s="180">
        <f t="shared" si="0"/>
        <v>26.38</v>
      </c>
      <c r="I27" s="180">
        <f t="shared" si="0"/>
        <v>55093.46</v>
      </c>
      <c r="J27" s="180">
        <f t="shared" si="0"/>
        <v>4.46</v>
      </c>
      <c r="K27" s="180">
        <f t="shared" si="0"/>
        <v>11340.27</v>
      </c>
      <c r="L27" s="180">
        <f t="shared" si="0"/>
        <v>0.92</v>
      </c>
      <c r="M27" s="180">
        <v>1234994.5900000001</v>
      </c>
      <c r="N27" s="205">
        <v>100</v>
      </c>
    </row>
    <row r="28" spans="1:14">
      <c r="A28" s="1192" t="s">
        <v>1163</v>
      </c>
      <c r="B28" s="570" t="s">
        <v>591</v>
      </c>
      <c r="C28" s="567">
        <v>0</v>
      </c>
      <c r="D28" s="567">
        <v>0</v>
      </c>
      <c r="E28" s="567">
        <v>0</v>
      </c>
      <c r="F28" s="567">
        <v>0</v>
      </c>
      <c r="G28" s="567">
        <v>37338.239999999998</v>
      </c>
      <c r="H28" s="567">
        <v>5.39</v>
      </c>
      <c r="I28" s="567">
        <v>4255.9399999999996</v>
      </c>
      <c r="J28" s="567">
        <v>0.61</v>
      </c>
      <c r="K28" s="567">
        <v>308.27999999999997</v>
      </c>
      <c r="L28" s="567">
        <v>0.04</v>
      </c>
      <c r="M28" s="567">
        <v>41902.46</v>
      </c>
      <c r="N28" s="568">
        <v>6.04</v>
      </c>
    </row>
    <row r="29" spans="1:14">
      <c r="A29" s="1192"/>
      <c r="B29" s="570" t="s">
        <v>592</v>
      </c>
      <c r="C29" s="567">
        <v>0</v>
      </c>
      <c r="D29" s="567">
        <v>0</v>
      </c>
      <c r="E29" s="567">
        <v>0</v>
      </c>
      <c r="F29" s="567">
        <v>0</v>
      </c>
      <c r="G29" s="567">
        <v>2.63</v>
      </c>
      <c r="H29" s="567" t="s">
        <v>547</v>
      </c>
      <c r="I29" s="567">
        <v>0</v>
      </c>
      <c r="J29" s="567">
        <v>0</v>
      </c>
      <c r="K29" s="567">
        <v>36.909999999999997</v>
      </c>
      <c r="L29" s="567">
        <v>0.01</v>
      </c>
      <c r="M29" s="567">
        <v>39.54</v>
      </c>
      <c r="N29" s="568">
        <v>0.01</v>
      </c>
    </row>
    <row r="30" spans="1:14">
      <c r="A30" s="1192"/>
      <c r="B30" s="570" t="s">
        <v>593</v>
      </c>
      <c r="C30" s="567">
        <v>0</v>
      </c>
      <c r="D30" s="567">
        <v>0</v>
      </c>
      <c r="E30" s="567">
        <v>0</v>
      </c>
      <c r="F30" s="567">
        <v>0</v>
      </c>
      <c r="G30" s="567">
        <v>43688.38</v>
      </c>
      <c r="H30" s="567">
        <v>6.31</v>
      </c>
      <c r="I30" s="567">
        <v>5135.78</v>
      </c>
      <c r="J30" s="567">
        <v>0.74</v>
      </c>
      <c r="K30" s="567">
        <v>768.44</v>
      </c>
      <c r="L30" s="567">
        <v>0.11</v>
      </c>
      <c r="M30" s="567">
        <v>49592.6</v>
      </c>
      <c r="N30" s="568">
        <v>7.16</v>
      </c>
    </row>
    <row r="31" spans="1:14">
      <c r="A31" s="1192"/>
      <c r="B31" s="570" t="s">
        <v>598</v>
      </c>
      <c r="C31" s="567">
        <v>0</v>
      </c>
      <c r="D31" s="567">
        <v>0</v>
      </c>
      <c r="E31" s="567">
        <v>0</v>
      </c>
      <c r="F31" s="567">
        <v>0</v>
      </c>
      <c r="G31" s="567">
        <v>9591.84</v>
      </c>
      <c r="H31" s="567">
        <v>1.39</v>
      </c>
      <c r="I31" s="567">
        <v>3297.64</v>
      </c>
      <c r="J31" s="567">
        <v>0.48</v>
      </c>
      <c r="K31" s="567">
        <v>204.5</v>
      </c>
      <c r="L31" s="567">
        <v>0.03</v>
      </c>
      <c r="M31" s="567">
        <v>13093.98</v>
      </c>
      <c r="N31" s="568">
        <v>1.9</v>
      </c>
    </row>
    <row r="32" spans="1:14">
      <c r="A32" s="1192"/>
      <c r="B32" s="570" t="s">
        <v>594</v>
      </c>
      <c r="C32" s="567">
        <v>17593.439999999999</v>
      </c>
      <c r="D32" s="567">
        <v>2.54</v>
      </c>
      <c r="E32" s="567">
        <v>557103.35</v>
      </c>
      <c r="F32" s="567">
        <v>80.48</v>
      </c>
      <c r="G32" s="567">
        <v>0</v>
      </c>
      <c r="H32" s="567">
        <v>0</v>
      </c>
      <c r="I32" s="567">
        <v>0</v>
      </c>
      <c r="J32" s="567">
        <v>0</v>
      </c>
      <c r="K32" s="567">
        <v>0</v>
      </c>
      <c r="L32" s="567">
        <v>0</v>
      </c>
      <c r="M32" s="567">
        <v>574696.78999999992</v>
      </c>
      <c r="N32" s="568">
        <v>83.02000000000001</v>
      </c>
    </row>
    <row r="33" spans="1:14">
      <c r="A33" s="1192"/>
      <c r="B33" s="570" t="s">
        <v>80</v>
      </c>
      <c r="C33" s="567">
        <v>17593.439999999999</v>
      </c>
      <c r="D33" s="567">
        <v>2.54</v>
      </c>
      <c r="E33" s="567">
        <v>557103.35</v>
      </c>
      <c r="F33" s="567">
        <v>80.48</v>
      </c>
      <c r="G33" s="567">
        <v>90621.09</v>
      </c>
      <c r="H33" s="567">
        <v>13.09</v>
      </c>
      <c r="I33" s="567">
        <v>12689.359999999999</v>
      </c>
      <c r="J33" s="567">
        <v>1.83</v>
      </c>
      <c r="K33" s="567">
        <v>1318.13</v>
      </c>
      <c r="L33" s="567">
        <v>0.19</v>
      </c>
      <c r="M33" s="567">
        <v>679325.36999999988</v>
      </c>
      <c r="N33" s="568">
        <v>98.13000000000001</v>
      </c>
    </row>
    <row r="34" spans="1:14">
      <c r="A34" s="1192"/>
      <c r="B34" s="570" t="s">
        <v>550</v>
      </c>
      <c r="C34" s="567">
        <v>0</v>
      </c>
      <c r="D34" s="567">
        <v>0</v>
      </c>
      <c r="E34" s="567">
        <v>0</v>
      </c>
      <c r="F34" s="567">
        <v>0</v>
      </c>
      <c r="G34" s="567">
        <v>0</v>
      </c>
      <c r="H34" s="567">
        <v>0</v>
      </c>
      <c r="I34" s="567">
        <v>0</v>
      </c>
      <c r="J34" s="567">
        <v>0</v>
      </c>
      <c r="K34" s="567">
        <v>0</v>
      </c>
      <c r="L34" s="567">
        <v>0</v>
      </c>
      <c r="M34" s="567">
        <v>1071.21</v>
      </c>
      <c r="N34" s="568">
        <v>0.15</v>
      </c>
    </row>
    <row r="35" spans="1:14">
      <c r="A35" s="1192"/>
      <c r="B35" s="570" t="s">
        <v>551</v>
      </c>
      <c r="C35" s="567">
        <v>0</v>
      </c>
      <c r="D35" s="567">
        <v>0</v>
      </c>
      <c r="E35" s="567">
        <v>0</v>
      </c>
      <c r="F35" s="567">
        <v>0</v>
      </c>
      <c r="G35" s="567">
        <v>0</v>
      </c>
      <c r="H35" s="567">
        <v>0</v>
      </c>
      <c r="I35" s="567">
        <v>0</v>
      </c>
      <c r="J35" s="567">
        <v>0</v>
      </c>
      <c r="K35" s="567">
        <v>0</v>
      </c>
      <c r="L35" s="567">
        <v>0</v>
      </c>
      <c r="M35" s="567">
        <v>11878.76</v>
      </c>
      <c r="N35" s="568">
        <v>1.72</v>
      </c>
    </row>
    <row r="36" spans="1:14">
      <c r="A36" s="1193"/>
      <c r="B36" s="573" t="s">
        <v>629</v>
      </c>
      <c r="C36" s="567">
        <v>17593.439999999999</v>
      </c>
      <c r="D36" s="567">
        <v>2.54</v>
      </c>
      <c r="E36" s="567">
        <v>557103.35</v>
      </c>
      <c r="F36" s="567">
        <v>80.48</v>
      </c>
      <c r="G36" s="567">
        <v>90621.09</v>
      </c>
      <c r="H36" s="567">
        <v>13.09</v>
      </c>
      <c r="I36" s="567">
        <v>12689.359999999999</v>
      </c>
      <c r="J36" s="567">
        <v>1.83</v>
      </c>
      <c r="K36" s="567">
        <v>1318.13</v>
      </c>
      <c r="L36" s="567">
        <v>0.19</v>
      </c>
      <c r="M36" s="567">
        <v>692275.33999999985</v>
      </c>
      <c r="N36" s="568">
        <v>100.00000000000001</v>
      </c>
    </row>
    <row r="37" spans="1:14">
      <c r="A37" s="1187" t="s">
        <v>983</v>
      </c>
      <c r="B37" s="195" t="s">
        <v>591</v>
      </c>
      <c r="C37" s="181">
        <v>0</v>
      </c>
      <c r="D37" s="181">
        <v>0</v>
      </c>
      <c r="E37" s="181">
        <v>0</v>
      </c>
      <c r="F37" s="181">
        <v>0</v>
      </c>
      <c r="G37" s="181">
        <v>68952.02</v>
      </c>
      <c r="H37" s="181">
        <v>4.91</v>
      </c>
      <c r="I37" s="181">
        <v>4419.8</v>
      </c>
      <c r="J37" s="181">
        <v>0.31</v>
      </c>
      <c r="K37" s="181">
        <v>1788.7</v>
      </c>
      <c r="L37" s="181">
        <v>0.13</v>
      </c>
      <c r="M37" s="181">
        <v>75160.52</v>
      </c>
      <c r="N37" s="204">
        <v>5.35</v>
      </c>
    </row>
    <row r="38" spans="1:14">
      <c r="A38" s="1187"/>
      <c r="B38" s="195" t="s">
        <v>592</v>
      </c>
      <c r="C38" s="166">
        <v>0</v>
      </c>
      <c r="D38" s="166">
        <v>0</v>
      </c>
      <c r="E38" s="166">
        <v>0</v>
      </c>
      <c r="F38" s="166">
        <v>0</v>
      </c>
      <c r="G38" s="166">
        <v>504</v>
      </c>
      <c r="H38" s="166">
        <v>0.04</v>
      </c>
      <c r="I38" s="166">
        <v>0</v>
      </c>
      <c r="J38" s="166">
        <v>0</v>
      </c>
      <c r="K38" s="166">
        <v>1.25</v>
      </c>
      <c r="L38" s="166" t="s">
        <v>547</v>
      </c>
      <c r="M38" s="166">
        <v>505.25</v>
      </c>
      <c r="N38" s="167">
        <v>0.04</v>
      </c>
    </row>
    <row r="39" spans="1:14">
      <c r="A39" s="1187"/>
      <c r="B39" s="195" t="s">
        <v>593</v>
      </c>
      <c r="C39" s="166">
        <v>0</v>
      </c>
      <c r="D39" s="166">
        <v>0</v>
      </c>
      <c r="E39" s="166">
        <v>0</v>
      </c>
      <c r="F39" s="166">
        <v>0</v>
      </c>
      <c r="G39" s="166">
        <v>341096.77</v>
      </c>
      <c r="H39" s="166">
        <v>24.3</v>
      </c>
      <c r="I39" s="166">
        <v>124054.63</v>
      </c>
      <c r="J39" s="166">
        <v>8.84</v>
      </c>
      <c r="K39" s="166">
        <v>15664.35</v>
      </c>
      <c r="L39" s="166">
        <v>1.1200000000000001</v>
      </c>
      <c r="M39" s="166">
        <v>480815.75</v>
      </c>
      <c r="N39" s="167">
        <v>34.26</v>
      </c>
    </row>
    <row r="40" spans="1:14">
      <c r="A40" s="1187"/>
      <c r="B40" s="195" t="s">
        <v>597</v>
      </c>
      <c r="C40" s="166">
        <v>0</v>
      </c>
      <c r="D40" s="166">
        <v>0</v>
      </c>
      <c r="E40" s="166">
        <v>0</v>
      </c>
      <c r="F40" s="166">
        <v>0</v>
      </c>
      <c r="G40" s="166">
        <v>85804.26</v>
      </c>
      <c r="H40" s="166">
        <v>6.11</v>
      </c>
      <c r="I40" s="166">
        <v>24396.83</v>
      </c>
      <c r="J40" s="166">
        <v>1.74</v>
      </c>
      <c r="K40" s="166">
        <v>3345.91</v>
      </c>
      <c r="L40" s="166">
        <v>0.24</v>
      </c>
      <c r="M40" s="166">
        <v>113547</v>
      </c>
      <c r="N40" s="167">
        <v>8.09</v>
      </c>
    </row>
    <row r="41" spans="1:14">
      <c r="A41" s="1187"/>
      <c r="B41" s="195" t="s">
        <v>598</v>
      </c>
      <c r="C41" s="166">
        <v>0</v>
      </c>
      <c r="D41" s="166">
        <v>0</v>
      </c>
      <c r="E41" s="166">
        <v>0</v>
      </c>
      <c r="F41" s="166">
        <v>0</v>
      </c>
      <c r="G41" s="166">
        <v>83641.11</v>
      </c>
      <c r="H41" s="166">
        <v>5.96</v>
      </c>
      <c r="I41" s="166">
        <v>74486.509999999995</v>
      </c>
      <c r="J41" s="166">
        <v>5.31</v>
      </c>
      <c r="K41" s="166">
        <v>27871.78</v>
      </c>
      <c r="L41" s="166">
        <v>1.98</v>
      </c>
      <c r="M41" s="166">
        <v>185999.4</v>
      </c>
      <c r="N41" s="167">
        <v>13.25</v>
      </c>
    </row>
    <row r="42" spans="1:14">
      <c r="A42" s="1187"/>
      <c r="B42" s="195" t="s">
        <v>594</v>
      </c>
      <c r="C42" s="166">
        <v>0</v>
      </c>
      <c r="D42" s="166">
        <v>0</v>
      </c>
      <c r="E42" s="166">
        <v>460509.37</v>
      </c>
      <c r="F42" s="166">
        <v>32.81</v>
      </c>
      <c r="G42" s="166">
        <v>0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6">
        <v>460509.37</v>
      </c>
      <c r="N42" s="167">
        <v>32.81</v>
      </c>
    </row>
    <row r="43" spans="1:14">
      <c r="A43" s="1187"/>
      <c r="B43" s="195" t="s">
        <v>80</v>
      </c>
      <c r="C43" s="166">
        <v>0</v>
      </c>
      <c r="D43" s="166">
        <v>0</v>
      </c>
      <c r="E43" s="166">
        <v>460509.37</v>
      </c>
      <c r="F43" s="166">
        <v>32.81</v>
      </c>
      <c r="G43" s="166">
        <v>579998.16</v>
      </c>
      <c r="H43" s="166">
        <v>41.32</v>
      </c>
      <c r="I43" s="166">
        <v>227357.77</v>
      </c>
      <c r="J43" s="166">
        <v>16.2</v>
      </c>
      <c r="K43" s="166">
        <v>48671.99</v>
      </c>
      <c r="L43" s="166">
        <v>3.47</v>
      </c>
      <c r="M43" s="166">
        <v>1316537.29</v>
      </c>
      <c r="N43" s="167">
        <v>93.8</v>
      </c>
    </row>
    <row r="44" spans="1:14">
      <c r="A44" s="1187"/>
      <c r="B44" s="195" t="s">
        <v>550</v>
      </c>
      <c r="C44" s="166">
        <v>0</v>
      </c>
      <c r="D44" s="166">
        <v>0</v>
      </c>
      <c r="E44" s="166">
        <v>0</v>
      </c>
      <c r="F44" s="166">
        <v>0</v>
      </c>
      <c r="G44" s="166">
        <v>0</v>
      </c>
      <c r="H44" s="166">
        <v>0</v>
      </c>
      <c r="I44" s="166">
        <v>0</v>
      </c>
      <c r="J44" s="166">
        <v>0</v>
      </c>
      <c r="K44" s="166">
        <v>0</v>
      </c>
      <c r="L44" s="166">
        <v>0</v>
      </c>
      <c r="M44" s="166">
        <v>32742.13</v>
      </c>
      <c r="N44" s="167">
        <v>2.33</v>
      </c>
    </row>
    <row r="45" spans="1:14">
      <c r="A45" s="1187"/>
      <c r="B45" s="195" t="s">
        <v>551</v>
      </c>
      <c r="C45" s="166">
        <v>0</v>
      </c>
      <c r="D45" s="166">
        <v>0</v>
      </c>
      <c r="E45" s="166">
        <v>0</v>
      </c>
      <c r="F45" s="166">
        <v>0</v>
      </c>
      <c r="G45" s="166">
        <v>0</v>
      </c>
      <c r="H45" s="166">
        <v>0</v>
      </c>
      <c r="I45" s="166">
        <v>0</v>
      </c>
      <c r="J45" s="166">
        <v>0</v>
      </c>
      <c r="K45" s="166">
        <v>0</v>
      </c>
      <c r="L45" s="166">
        <v>0</v>
      </c>
      <c r="M45" s="166">
        <v>54329.279999999999</v>
      </c>
      <c r="N45" s="167">
        <v>3.87</v>
      </c>
    </row>
    <row r="46" spans="1:14">
      <c r="A46" s="1188"/>
      <c r="B46" s="210" t="s">
        <v>629</v>
      </c>
      <c r="C46" s="180">
        <v>0</v>
      </c>
      <c r="D46" s="180">
        <v>0</v>
      </c>
      <c r="E46" s="180">
        <v>460509.37</v>
      </c>
      <c r="F46" s="180">
        <v>32.81</v>
      </c>
      <c r="G46" s="180">
        <v>579998.16</v>
      </c>
      <c r="H46" s="180">
        <v>41.32</v>
      </c>
      <c r="I46" s="180">
        <v>227357.77</v>
      </c>
      <c r="J46" s="180">
        <v>16.2</v>
      </c>
      <c r="K46" s="180">
        <v>48671.99</v>
      </c>
      <c r="L46" s="180">
        <v>3.47</v>
      </c>
      <c r="M46" s="180">
        <v>1403608.7</v>
      </c>
      <c r="N46" s="205">
        <v>100</v>
      </c>
    </row>
    <row r="47" spans="1:14">
      <c r="A47" s="1190" t="s">
        <v>984</v>
      </c>
      <c r="B47" s="195" t="s">
        <v>591</v>
      </c>
      <c r="C47" s="166">
        <v>0</v>
      </c>
      <c r="D47" s="166">
        <v>0</v>
      </c>
      <c r="E47" s="166">
        <v>0</v>
      </c>
      <c r="F47" s="166">
        <v>0</v>
      </c>
      <c r="G47" s="166">
        <v>99192.4</v>
      </c>
      <c r="H47" s="166">
        <v>15.74</v>
      </c>
      <c r="I47" s="166">
        <v>11591.26</v>
      </c>
      <c r="J47" s="166">
        <v>1.84</v>
      </c>
      <c r="K47" s="166">
        <v>0</v>
      </c>
      <c r="L47" s="166">
        <v>0</v>
      </c>
      <c r="M47" s="166">
        <v>110783.66</v>
      </c>
      <c r="N47" s="167">
        <v>17.579999999999998</v>
      </c>
    </row>
    <row r="48" spans="1:14">
      <c r="A48" s="1187"/>
      <c r="B48" s="195" t="s">
        <v>593</v>
      </c>
      <c r="C48" s="166">
        <v>0</v>
      </c>
      <c r="D48" s="166">
        <v>0</v>
      </c>
      <c r="E48" s="166">
        <v>0</v>
      </c>
      <c r="F48" s="166">
        <v>0</v>
      </c>
      <c r="G48" s="166">
        <v>143080.51</v>
      </c>
      <c r="H48" s="166">
        <v>22.72</v>
      </c>
      <c r="I48" s="166">
        <v>80696.11</v>
      </c>
      <c r="J48" s="166">
        <v>12.8</v>
      </c>
      <c r="K48" s="166">
        <v>388.11</v>
      </c>
      <c r="L48" s="166">
        <v>0.06</v>
      </c>
      <c r="M48" s="166">
        <v>224164.73</v>
      </c>
      <c r="N48" s="167">
        <v>35.58</v>
      </c>
    </row>
    <row r="49" spans="1:14">
      <c r="A49" s="1187"/>
      <c r="B49" s="195" t="s">
        <v>592</v>
      </c>
      <c r="C49" s="166">
        <v>0</v>
      </c>
      <c r="D49" s="166">
        <v>0</v>
      </c>
      <c r="E49" s="166">
        <v>0</v>
      </c>
      <c r="F49" s="166">
        <v>0</v>
      </c>
      <c r="G49" s="166">
        <v>19424.490000000002</v>
      </c>
      <c r="H49" s="166">
        <v>3.08</v>
      </c>
      <c r="I49" s="166">
        <v>120.11</v>
      </c>
      <c r="J49" s="166">
        <v>0.02</v>
      </c>
      <c r="K49" s="166">
        <v>0</v>
      </c>
      <c r="L49" s="166">
        <v>0</v>
      </c>
      <c r="M49" s="166">
        <v>19544.599999999999</v>
      </c>
      <c r="N49" s="167">
        <v>3.1</v>
      </c>
    </row>
    <row r="50" spans="1:14">
      <c r="A50" s="1187"/>
      <c r="B50" s="195" t="s">
        <v>597</v>
      </c>
      <c r="C50" s="166">
        <v>0</v>
      </c>
      <c r="D50" s="166">
        <v>0</v>
      </c>
      <c r="E50" s="166">
        <v>0</v>
      </c>
      <c r="F50" s="166">
        <v>0</v>
      </c>
      <c r="G50" s="166">
        <v>12025.98</v>
      </c>
      <c r="H50" s="166">
        <v>1.91</v>
      </c>
      <c r="I50" s="166">
        <v>16718.150000000001</v>
      </c>
      <c r="J50" s="166">
        <v>2.65</v>
      </c>
      <c r="K50" s="166">
        <v>2918.01</v>
      </c>
      <c r="L50" s="166">
        <v>0.46</v>
      </c>
      <c r="M50" s="166">
        <v>31662.14</v>
      </c>
      <c r="N50" s="167">
        <v>5.0199999999999996</v>
      </c>
    </row>
    <row r="51" spans="1:14">
      <c r="A51" s="1187"/>
      <c r="B51" s="195" t="s">
        <v>598</v>
      </c>
      <c r="C51" s="166">
        <v>0</v>
      </c>
      <c r="D51" s="166">
        <v>0</v>
      </c>
      <c r="E51" s="166">
        <v>0</v>
      </c>
      <c r="F51" s="166">
        <v>0</v>
      </c>
      <c r="G51" s="166">
        <v>32737.01</v>
      </c>
      <c r="H51" s="166">
        <v>5.19</v>
      </c>
      <c r="I51" s="166">
        <v>41114.959999999999</v>
      </c>
      <c r="J51" s="166">
        <v>6.52</v>
      </c>
      <c r="K51" s="166">
        <v>1510.97</v>
      </c>
      <c r="L51" s="166">
        <v>0.24</v>
      </c>
      <c r="M51" s="166">
        <v>75362.94</v>
      </c>
      <c r="N51" s="167">
        <v>11.95</v>
      </c>
    </row>
    <row r="52" spans="1:14">
      <c r="A52" s="1187"/>
      <c r="B52" s="195" t="s">
        <v>594</v>
      </c>
      <c r="C52" s="166">
        <v>33.5</v>
      </c>
      <c r="D52" s="166">
        <v>0.01</v>
      </c>
      <c r="E52" s="166">
        <v>137297.48000000001</v>
      </c>
      <c r="F52" s="166">
        <v>21.78</v>
      </c>
      <c r="G52" s="166">
        <v>0</v>
      </c>
      <c r="H52" s="166">
        <v>0</v>
      </c>
      <c r="I52" s="166">
        <v>0</v>
      </c>
      <c r="J52" s="166">
        <v>0</v>
      </c>
      <c r="K52" s="166">
        <v>0</v>
      </c>
      <c r="L52" s="166">
        <v>0</v>
      </c>
      <c r="M52" s="166">
        <v>137330.98000000001</v>
      </c>
      <c r="N52" s="167">
        <v>21.79</v>
      </c>
    </row>
    <row r="53" spans="1:14">
      <c r="A53" s="1187"/>
      <c r="B53" s="195" t="s">
        <v>80</v>
      </c>
      <c r="C53" s="166">
        <v>33.5</v>
      </c>
      <c r="D53" s="166">
        <v>0.01</v>
      </c>
      <c r="E53" s="166">
        <v>137297.48000000001</v>
      </c>
      <c r="F53" s="166">
        <v>21.78</v>
      </c>
      <c r="G53" s="166">
        <v>306460.39</v>
      </c>
      <c r="H53" s="166">
        <v>48.64</v>
      </c>
      <c r="I53" s="166">
        <v>150240.59</v>
      </c>
      <c r="J53" s="166">
        <v>23.83</v>
      </c>
      <c r="K53" s="166">
        <v>4817.09</v>
      </c>
      <c r="L53" s="166">
        <v>0.76</v>
      </c>
      <c r="M53" s="166">
        <v>598849.05000000005</v>
      </c>
      <c r="N53" s="167">
        <v>95.02</v>
      </c>
    </row>
    <row r="54" spans="1:14">
      <c r="A54" s="1187"/>
      <c r="B54" s="195" t="s">
        <v>550</v>
      </c>
      <c r="C54" s="166">
        <v>0</v>
      </c>
      <c r="D54" s="166">
        <v>0</v>
      </c>
      <c r="E54" s="166">
        <v>0</v>
      </c>
      <c r="F54" s="166">
        <v>0</v>
      </c>
      <c r="G54" s="166">
        <v>0</v>
      </c>
      <c r="H54" s="166">
        <v>0</v>
      </c>
      <c r="I54" s="166">
        <v>0</v>
      </c>
      <c r="J54" s="166">
        <v>0</v>
      </c>
      <c r="K54" s="166">
        <v>0</v>
      </c>
      <c r="L54" s="166">
        <v>0</v>
      </c>
      <c r="M54" s="166">
        <v>9418.76</v>
      </c>
      <c r="N54" s="167">
        <v>1.49</v>
      </c>
    </row>
    <row r="55" spans="1:14">
      <c r="A55" s="1187"/>
      <c r="B55" s="195" t="s">
        <v>551</v>
      </c>
      <c r="C55" s="166">
        <v>0</v>
      </c>
      <c r="D55" s="166">
        <v>0</v>
      </c>
      <c r="E55" s="166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22018.52</v>
      </c>
      <c r="N55" s="167">
        <v>3.49</v>
      </c>
    </row>
    <row r="56" spans="1:14">
      <c r="A56" s="1188"/>
      <c r="B56" s="210" t="s">
        <v>629</v>
      </c>
      <c r="C56" s="180">
        <v>33.5</v>
      </c>
      <c r="D56" s="180">
        <v>0.01</v>
      </c>
      <c r="E56" s="180">
        <v>137297.48000000001</v>
      </c>
      <c r="F56" s="180">
        <v>21.78</v>
      </c>
      <c r="G56" s="180">
        <v>306460.39</v>
      </c>
      <c r="H56" s="180">
        <v>48.64</v>
      </c>
      <c r="I56" s="180">
        <v>150240.59</v>
      </c>
      <c r="J56" s="180">
        <v>23.83</v>
      </c>
      <c r="K56" s="180">
        <v>4817.09</v>
      </c>
      <c r="L56" s="180">
        <v>0.76</v>
      </c>
      <c r="M56" s="180">
        <v>630286.32999999996</v>
      </c>
      <c r="N56" s="205">
        <v>100</v>
      </c>
    </row>
    <row r="57" spans="1:14">
      <c r="A57" s="1190" t="s">
        <v>985</v>
      </c>
      <c r="B57" s="195" t="s">
        <v>591</v>
      </c>
      <c r="C57" s="166">
        <v>0</v>
      </c>
      <c r="D57" s="166">
        <v>0</v>
      </c>
      <c r="E57" s="166">
        <v>0</v>
      </c>
      <c r="F57" s="166">
        <v>0</v>
      </c>
      <c r="G57" s="166">
        <v>3573.18</v>
      </c>
      <c r="H57" s="166">
        <v>1.76</v>
      </c>
      <c r="I57" s="166">
        <v>2409.8200000000002</v>
      </c>
      <c r="J57" s="166">
        <v>1.18</v>
      </c>
      <c r="K57" s="166">
        <v>698.94</v>
      </c>
      <c r="L57" s="166">
        <v>0.34</v>
      </c>
      <c r="M57" s="166">
        <v>6681.94</v>
      </c>
      <c r="N57" s="167">
        <v>3.28</v>
      </c>
    </row>
    <row r="58" spans="1:14">
      <c r="A58" s="1187"/>
      <c r="B58" s="195" t="s">
        <v>593</v>
      </c>
      <c r="C58" s="166">
        <v>0</v>
      </c>
      <c r="D58" s="166">
        <v>0</v>
      </c>
      <c r="E58" s="166">
        <v>0</v>
      </c>
      <c r="F58" s="166">
        <v>0</v>
      </c>
      <c r="G58" s="166">
        <v>101337.28</v>
      </c>
      <c r="H58" s="166">
        <v>49.81</v>
      </c>
      <c r="I58" s="166">
        <v>60702.04</v>
      </c>
      <c r="J58" s="166">
        <v>29.84</v>
      </c>
      <c r="K58" s="166">
        <v>5871.91</v>
      </c>
      <c r="L58" s="166">
        <v>2.89</v>
      </c>
      <c r="M58" s="166">
        <v>167911.23</v>
      </c>
      <c r="N58" s="167">
        <v>82.54</v>
      </c>
    </row>
    <row r="59" spans="1:14">
      <c r="A59" s="1187"/>
      <c r="B59" s="195" t="s">
        <v>592</v>
      </c>
      <c r="C59" s="166">
        <v>0</v>
      </c>
      <c r="D59" s="166">
        <v>0</v>
      </c>
      <c r="E59" s="166">
        <v>0</v>
      </c>
      <c r="F59" s="166">
        <v>0</v>
      </c>
      <c r="G59" s="166">
        <v>2289.87</v>
      </c>
      <c r="H59" s="166">
        <v>1.1299999999999999</v>
      </c>
      <c r="I59" s="166">
        <v>26.12</v>
      </c>
      <c r="J59" s="166">
        <v>0.01</v>
      </c>
      <c r="K59" s="166">
        <v>0</v>
      </c>
      <c r="L59" s="166">
        <v>0</v>
      </c>
      <c r="M59" s="166">
        <v>2315.9899999999998</v>
      </c>
      <c r="N59" s="167">
        <v>1.1399999999999999</v>
      </c>
    </row>
    <row r="60" spans="1:14">
      <c r="A60" s="1187"/>
      <c r="B60" s="195" t="s">
        <v>597</v>
      </c>
      <c r="C60" s="166">
        <v>0</v>
      </c>
      <c r="D60" s="166">
        <v>0</v>
      </c>
      <c r="E60" s="166">
        <v>0</v>
      </c>
      <c r="F60" s="166">
        <v>0</v>
      </c>
      <c r="G60" s="166">
        <v>71.95</v>
      </c>
      <c r="H60" s="166">
        <v>0.04</v>
      </c>
      <c r="I60" s="166">
        <v>99.89</v>
      </c>
      <c r="J60" s="166">
        <v>0.05</v>
      </c>
      <c r="K60" s="166">
        <v>0.69</v>
      </c>
      <c r="L60" s="166" t="s">
        <v>547</v>
      </c>
      <c r="M60" s="166">
        <v>172.53</v>
      </c>
      <c r="N60" s="167">
        <v>0.09</v>
      </c>
    </row>
    <row r="61" spans="1:14">
      <c r="A61" s="1187"/>
      <c r="B61" s="195" t="s">
        <v>594</v>
      </c>
      <c r="C61" s="166">
        <v>7.06</v>
      </c>
      <c r="D61" s="166" t="s">
        <v>547</v>
      </c>
      <c r="E61" s="166">
        <v>10985.8</v>
      </c>
      <c r="F61" s="166">
        <v>5.4</v>
      </c>
      <c r="G61" s="166">
        <v>4.01</v>
      </c>
      <c r="H61" s="166" t="s">
        <v>547</v>
      </c>
      <c r="I61" s="166">
        <v>0</v>
      </c>
      <c r="J61" s="166">
        <v>0</v>
      </c>
      <c r="K61" s="166">
        <v>0</v>
      </c>
      <c r="L61" s="166">
        <v>0</v>
      </c>
      <c r="M61" s="166">
        <v>10996.87</v>
      </c>
      <c r="N61" s="167">
        <v>5.4</v>
      </c>
    </row>
    <row r="62" spans="1:14">
      <c r="A62" s="1187"/>
      <c r="B62" s="195" t="s">
        <v>80</v>
      </c>
      <c r="C62" s="166">
        <v>7.06</v>
      </c>
      <c r="D62" s="166" t="s">
        <v>547</v>
      </c>
      <c r="E62" s="166">
        <v>10985.8</v>
      </c>
      <c r="F62" s="166">
        <v>5.4</v>
      </c>
      <c r="G62" s="166">
        <v>107276.29</v>
      </c>
      <c r="H62" s="166">
        <v>52.74</v>
      </c>
      <c r="I62" s="166">
        <v>63237.87</v>
      </c>
      <c r="J62" s="166">
        <v>31.08</v>
      </c>
      <c r="K62" s="166">
        <v>6571.54</v>
      </c>
      <c r="L62" s="166">
        <v>3.23</v>
      </c>
      <c r="M62" s="166">
        <v>188078.56</v>
      </c>
      <c r="N62" s="167">
        <v>92.45</v>
      </c>
    </row>
    <row r="63" spans="1:14">
      <c r="A63" s="1187"/>
      <c r="B63" s="195" t="s">
        <v>550</v>
      </c>
      <c r="C63" s="166">
        <v>0</v>
      </c>
      <c r="D63" s="166">
        <v>0</v>
      </c>
      <c r="E63" s="166">
        <v>0</v>
      </c>
      <c r="F63" s="166">
        <v>0</v>
      </c>
      <c r="G63" s="166">
        <v>0</v>
      </c>
      <c r="H63" s="166">
        <v>0</v>
      </c>
      <c r="I63" s="166">
        <v>0</v>
      </c>
      <c r="J63" s="166">
        <v>0</v>
      </c>
      <c r="K63" s="166">
        <v>0</v>
      </c>
      <c r="L63" s="166">
        <v>0</v>
      </c>
      <c r="M63" s="166">
        <v>82.33</v>
      </c>
      <c r="N63" s="167">
        <v>0.04</v>
      </c>
    </row>
    <row r="64" spans="1:14">
      <c r="A64" s="1187"/>
      <c r="B64" s="195" t="s">
        <v>551</v>
      </c>
      <c r="C64" s="166">
        <v>0</v>
      </c>
      <c r="D64" s="166">
        <v>0</v>
      </c>
      <c r="E64" s="166">
        <v>0</v>
      </c>
      <c r="F64" s="166">
        <v>0</v>
      </c>
      <c r="G64" s="166">
        <v>0</v>
      </c>
      <c r="H64" s="166">
        <v>0</v>
      </c>
      <c r="I64" s="166">
        <v>0</v>
      </c>
      <c r="J64" s="166">
        <v>0</v>
      </c>
      <c r="K64" s="166">
        <v>0</v>
      </c>
      <c r="L64" s="166">
        <v>0</v>
      </c>
      <c r="M64" s="166">
        <v>15275.54</v>
      </c>
      <c r="N64" s="167">
        <v>7.51</v>
      </c>
    </row>
    <row r="65" spans="1:14">
      <c r="A65" s="1188"/>
      <c r="B65" s="210" t="s">
        <v>629</v>
      </c>
      <c r="C65" s="180">
        <v>7.06</v>
      </c>
      <c r="D65" s="180" t="s">
        <v>547</v>
      </c>
      <c r="E65" s="180">
        <v>10985.8</v>
      </c>
      <c r="F65" s="180">
        <v>5.4</v>
      </c>
      <c r="G65" s="180">
        <v>107276.29</v>
      </c>
      <c r="H65" s="180">
        <v>52.74</v>
      </c>
      <c r="I65" s="180">
        <v>63237.87</v>
      </c>
      <c r="J65" s="180">
        <v>31.08</v>
      </c>
      <c r="K65" s="180">
        <v>6571.54</v>
      </c>
      <c r="L65" s="180">
        <v>3.23</v>
      </c>
      <c r="M65" s="180">
        <v>203436.43</v>
      </c>
      <c r="N65" s="205">
        <v>100</v>
      </c>
    </row>
    <row r="66" spans="1:14">
      <c r="A66" s="1190" t="s">
        <v>986</v>
      </c>
      <c r="B66" s="195" t="s">
        <v>591</v>
      </c>
      <c r="C66" s="166">
        <v>0</v>
      </c>
      <c r="D66" s="166">
        <v>0</v>
      </c>
      <c r="E66" s="166">
        <v>0</v>
      </c>
      <c r="F66" s="166">
        <v>0</v>
      </c>
      <c r="G66" s="166">
        <v>127111.28</v>
      </c>
      <c r="H66" s="166">
        <v>11.77</v>
      </c>
      <c r="I66" s="166">
        <v>14826.01</v>
      </c>
      <c r="J66" s="166">
        <v>1.37</v>
      </c>
      <c r="K66" s="166">
        <v>1653.14</v>
      </c>
      <c r="L66" s="166">
        <v>0.15</v>
      </c>
      <c r="M66" s="166">
        <v>143590.43</v>
      </c>
      <c r="N66" s="167">
        <v>13.29</v>
      </c>
    </row>
    <row r="67" spans="1:14">
      <c r="A67" s="1187"/>
      <c r="B67" s="195" t="s">
        <v>592</v>
      </c>
      <c r="C67" s="166">
        <v>0</v>
      </c>
      <c r="D67" s="166">
        <v>0</v>
      </c>
      <c r="E67" s="166">
        <v>0</v>
      </c>
      <c r="F67" s="166">
        <v>0</v>
      </c>
      <c r="G67" s="166">
        <v>50168.11</v>
      </c>
      <c r="H67" s="166">
        <v>4.6399999999999997</v>
      </c>
      <c r="I67" s="166">
        <v>241.22</v>
      </c>
      <c r="J67" s="166">
        <v>0.02</v>
      </c>
      <c r="K67" s="166">
        <v>0</v>
      </c>
      <c r="L67" s="166">
        <v>0</v>
      </c>
      <c r="M67" s="166">
        <v>50409.33</v>
      </c>
      <c r="N67" s="167">
        <v>4.66</v>
      </c>
    </row>
    <row r="68" spans="1:14">
      <c r="A68" s="1187"/>
      <c r="B68" s="195" t="s">
        <v>593</v>
      </c>
      <c r="C68" s="166">
        <v>0</v>
      </c>
      <c r="D68" s="166">
        <v>0</v>
      </c>
      <c r="E68" s="166">
        <v>0</v>
      </c>
      <c r="F68" s="166">
        <v>0</v>
      </c>
      <c r="G68" s="166">
        <v>341032.21</v>
      </c>
      <c r="H68" s="166">
        <v>31.56</v>
      </c>
      <c r="I68" s="166">
        <v>170455.85</v>
      </c>
      <c r="J68" s="166">
        <v>15.77</v>
      </c>
      <c r="K68" s="166">
        <v>7861.42</v>
      </c>
      <c r="L68" s="166">
        <v>0.73</v>
      </c>
      <c r="M68" s="166">
        <v>519349.48</v>
      </c>
      <c r="N68" s="167">
        <v>48.06</v>
      </c>
    </row>
    <row r="69" spans="1:14">
      <c r="A69" s="1187"/>
      <c r="B69" s="195" t="s">
        <v>598</v>
      </c>
      <c r="C69" s="166">
        <v>0</v>
      </c>
      <c r="D69" s="166">
        <v>0</v>
      </c>
      <c r="E69" s="166">
        <v>0</v>
      </c>
      <c r="F69" s="166">
        <v>0</v>
      </c>
      <c r="G69" s="166">
        <v>45535.9</v>
      </c>
      <c r="H69" s="166">
        <v>4.21</v>
      </c>
      <c r="I69" s="166">
        <v>41768.93</v>
      </c>
      <c r="J69" s="166">
        <v>3.87</v>
      </c>
      <c r="K69" s="166">
        <v>6766.48</v>
      </c>
      <c r="L69" s="166">
        <v>0.63</v>
      </c>
      <c r="M69" s="166">
        <v>94071.31</v>
      </c>
      <c r="N69" s="167">
        <v>8.7100000000000009</v>
      </c>
    </row>
    <row r="70" spans="1:14">
      <c r="A70" s="1187"/>
      <c r="B70" s="195" t="s">
        <v>594</v>
      </c>
      <c r="C70" s="166">
        <v>0</v>
      </c>
      <c r="D70" s="166">
        <v>0</v>
      </c>
      <c r="E70" s="166">
        <v>201712.76</v>
      </c>
      <c r="F70" s="166">
        <v>18.670000000000002</v>
      </c>
      <c r="G70" s="166">
        <v>0</v>
      </c>
      <c r="H70" s="166">
        <v>0</v>
      </c>
      <c r="I70" s="166">
        <v>0</v>
      </c>
      <c r="J70" s="166">
        <v>0</v>
      </c>
      <c r="K70" s="166">
        <v>0</v>
      </c>
      <c r="L70" s="166">
        <v>0</v>
      </c>
      <c r="M70" s="166">
        <v>201712.76</v>
      </c>
      <c r="N70" s="167">
        <v>18.670000000000002</v>
      </c>
    </row>
    <row r="71" spans="1:14">
      <c r="A71" s="1187"/>
      <c r="B71" s="195" t="s">
        <v>80</v>
      </c>
      <c r="C71" s="166">
        <v>0</v>
      </c>
      <c r="D71" s="166">
        <v>0</v>
      </c>
      <c r="E71" s="166">
        <v>201712.76</v>
      </c>
      <c r="F71" s="166">
        <v>18.670000000000002</v>
      </c>
      <c r="G71" s="166">
        <v>563847.5</v>
      </c>
      <c r="H71" s="166">
        <v>52.18</v>
      </c>
      <c r="I71" s="166">
        <v>227292.01</v>
      </c>
      <c r="J71" s="166">
        <v>21.03</v>
      </c>
      <c r="K71" s="166">
        <v>16281.04</v>
      </c>
      <c r="L71" s="166">
        <v>1.51</v>
      </c>
      <c r="M71" s="166">
        <v>1009133.31</v>
      </c>
      <c r="N71" s="167">
        <v>93.39</v>
      </c>
    </row>
    <row r="72" spans="1:14">
      <c r="A72" s="1187"/>
      <c r="B72" s="195" t="s">
        <v>550</v>
      </c>
      <c r="C72" s="166">
        <v>0</v>
      </c>
      <c r="D72" s="166">
        <v>0</v>
      </c>
      <c r="E72" s="166">
        <v>0</v>
      </c>
      <c r="F72" s="166">
        <v>0</v>
      </c>
      <c r="G72" s="166">
        <v>0</v>
      </c>
      <c r="H72" s="166">
        <v>0</v>
      </c>
      <c r="I72" s="166">
        <v>0</v>
      </c>
      <c r="J72" s="166">
        <v>0</v>
      </c>
      <c r="K72" s="166">
        <v>0</v>
      </c>
      <c r="L72" s="166">
        <v>0</v>
      </c>
      <c r="M72" s="166">
        <v>12646.42</v>
      </c>
      <c r="N72" s="167">
        <v>1.17</v>
      </c>
    </row>
    <row r="73" spans="1:14">
      <c r="A73" s="1187"/>
      <c r="B73" s="195" t="s">
        <v>551</v>
      </c>
      <c r="C73" s="166">
        <v>0</v>
      </c>
      <c r="D73" s="166">
        <v>0</v>
      </c>
      <c r="E73" s="166">
        <v>0</v>
      </c>
      <c r="F73" s="166">
        <v>0</v>
      </c>
      <c r="G73" s="166">
        <v>0</v>
      </c>
      <c r="H73" s="166">
        <v>0</v>
      </c>
      <c r="I73" s="166">
        <v>0</v>
      </c>
      <c r="J73" s="166">
        <v>0</v>
      </c>
      <c r="K73" s="166">
        <v>0</v>
      </c>
      <c r="L73" s="166">
        <v>0</v>
      </c>
      <c r="M73" s="166">
        <v>58829.01</v>
      </c>
      <c r="N73" s="167">
        <v>5.44</v>
      </c>
    </row>
    <row r="74" spans="1:14">
      <c r="A74" s="1188"/>
      <c r="B74" s="210" t="s">
        <v>629</v>
      </c>
      <c r="C74" s="180">
        <v>0</v>
      </c>
      <c r="D74" s="180">
        <v>0</v>
      </c>
      <c r="E74" s="180">
        <v>201712.76</v>
      </c>
      <c r="F74" s="180">
        <v>18.670000000000002</v>
      </c>
      <c r="G74" s="180">
        <v>563847.5</v>
      </c>
      <c r="H74" s="180">
        <v>52.18</v>
      </c>
      <c r="I74" s="180">
        <v>227292.01</v>
      </c>
      <c r="J74" s="180">
        <v>21.03</v>
      </c>
      <c r="K74" s="180">
        <v>16281.04</v>
      </c>
      <c r="L74" s="180">
        <v>1.51</v>
      </c>
      <c r="M74" s="180">
        <v>1080608.74</v>
      </c>
      <c r="N74" s="205">
        <v>100</v>
      </c>
    </row>
    <row r="75" spans="1:14">
      <c r="A75" s="1190" t="s">
        <v>987</v>
      </c>
      <c r="B75" s="195" t="s">
        <v>591</v>
      </c>
      <c r="C75" s="166">
        <v>0</v>
      </c>
      <c r="D75" s="166">
        <v>0</v>
      </c>
      <c r="E75" s="166">
        <v>0</v>
      </c>
      <c r="F75" s="166">
        <v>0</v>
      </c>
      <c r="G75" s="166">
        <v>7775.54</v>
      </c>
      <c r="H75" s="166">
        <v>0.96</v>
      </c>
      <c r="I75" s="166">
        <v>80.39</v>
      </c>
      <c r="J75" s="166">
        <v>0.01</v>
      </c>
      <c r="K75" s="166">
        <v>274.49</v>
      </c>
      <c r="L75" s="166">
        <v>0.03</v>
      </c>
      <c r="M75" s="166">
        <v>8130.42</v>
      </c>
      <c r="N75" s="167">
        <v>1</v>
      </c>
    </row>
    <row r="76" spans="1:14">
      <c r="A76" s="1187"/>
      <c r="B76" s="195" t="s">
        <v>592</v>
      </c>
      <c r="C76" s="166">
        <v>0</v>
      </c>
      <c r="D76" s="166">
        <v>0</v>
      </c>
      <c r="E76" s="166">
        <v>0</v>
      </c>
      <c r="F76" s="166">
        <v>0</v>
      </c>
      <c r="G76" s="166">
        <v>14.88</v>
      </c>
      <c r="H76" s="166" t="s">
        <v>547</v>
      </c>
      <c r="I76" s="166">
        <v>0.81</v>
      </c>
      <c r="J76" s="166" t="s">
        <v>547</v>
      </c>
      <c r="K76" s="166">
        <v>0</v>
      </c>
      <c r="L76" s="166">
        <v>0</v>
      </c>
      <c r="M76" s="166">
        <v>15.69</v>
      </c>
      <c r="N76" s="167" t="s">
        <v>547</v>
      </c>
    </row>
    <row r="77" spans="1:14">
      <c r="A77" s="1187"/>
      <c r="B77" s="195" t="s">
        <v>593</v>
      </c>
      <c r="C77" s="166">
        <v>0</v>
      </c>
      <c r="D77" s="166">
        <v>0</v>
      </c>
      <c r="E77" s="166">
        <v>0</v>
      </c>
      <c r="F77" s="166">
        <v>0</v>
      </c>
      <c r="G77" s="166">
        <v>16066.11</v>
      </c>
      <c r="H77" s="166">
        <v>1.98</v>
      </c>
      <c r="I77" s="166">
        <v>224.04</v>
      </c>
      <c r="J77" s="166">
        <v>0.03</v>
      </c>
      <c r="K77" s="166">
        <v>799.97</v>
      </c>
      <c r="L77" s="166">
        <v>0.1</v>
      </c>
      <c r="M77" s="166">
        <v>17090.12</v>
      </c>
      <c r="N77" s="167">
        <v>2.11</v>
      </c>
    </row>
    <row r="78" spans="1:14">
      <c r="A78" s="1187"/>
      <c r="B78" s="195" t="s">
        <v>598</v>
      </c>
      <c r="C78" s="166">
        <v>0</v>
      </c>
      <c r="D78" s="166">
        <v>0</v>
      </c>
      <c r="E78" s="166">
        <v>0</v>
      </c>
      <c r="F78" s="166">
        <v>0</v>
      </c>
      <c r="G78" s="166">
        <v>53404.33</v>
      </c>
      <c r="H78" s="166">
        <v>6.59</v>
      </c>
      <c r="I78" s="166">
        <v>4655.49</v>
      </c>
      <c r="J78" s="166">
        <v>0.56999999999999995</v>
      </c>
      <c r="K78" s="166">
        <v>323.38</v>
      </c>
      <c r="L78" s="166">
        <v>0.04</v>
      </c>
      <c r="M78" s="166">
        <v>58383.199999999997</v>
      </c>
      <c r="N78" s="167">
        <v>7.2</v>
      </c>
    </row>
    <row r="79" spans="1:14">
      <c r="A79" s="1187"/>
      <c r="B79" s="195" t="s">
        <v>594</v>
      </c>
      <c r="C79" s="166">
        <v>0</v>
      </c>
      <c r="D79" s="166">
        <v>0</v>
      </c>
      <c r="E79" s="166">
        <v>709000.53</v>
      </c>
      <c r="F79" s="166">
        <v>87.42</v>
      </c>
      <c r="G79" s="166">
        <v>0</v>
      </c>
      <c r="H79" s="166">
        <v>0</v>
      </c>
      <c r="I79" s="166">
        <v>0</v>
      </c>
      <c r="J79" s="166">
        <v>0</v>
      </c>
      <c r="K79" s="166">
        <v>0</v>
      </c>
      <c r="L79" s="166">
        <v>0</v>
      </c>
      <c r="M79" s="166">
        <v>709000.53</v>
      </c>
      <c r="N79" s="167">
        <v>87.42</v>
      </c>
    </row>
    <row r="80" spans="1:14">
      <c r="A80" s="1187"/>
      <c r="B80" s="195" t="s">
        <v>80</v>
      </c>
      <c r="C80" s="166">
        <v>0</v>
      </c>
      <c r="D80" s="166">
        <v>0</v>
      </c>
      <c r="E80" s="166">
        <v>709000.53</v>
      </c>
      <c r="F80" s="166">
        <v>87.42</v>
      </c>
      <c r="G80" s="166">
        <v>77260.86</v>
      </c>
      <c r="H80" s="166">
        <v>9.5299999999999994</v>
      </c>
      <c r="I80" s="166">
        <v>4960.7299999999996</v>
      </c>
      <c r="J80" s="166">
        <v>0.61</v>
      </c>
      <c r="K80" s="166">
        <v>1397.84</v>
      </c>
      <c r="L80" s="166">
        <v>0.17</v>
      </c>
      <c r="M80" s="166">
        <v>792619.96</v>
      </c>
      <c r="N80" s="167">
        <v>97.73</v>
      </c>
    </row>
    <row r="81" spans="1:14">
      <c r="A81" s="1187"/>
      <c r="B81" s="195" t="s">
        <v>550</v>
      </c>
      <c r="C81" s="166">
        <v>0</v>
      </c>
      <c r="D81" s="166">
        <v>0</v>
      </c>
      <c r="E81" s="166">
        <v>0</v>
      </c>
      <c r="F81" s="166">
        <v>0</v>
      </c>
      <c r="G81" s="166">
        <v>0</v>
      </c>
      <c r="H81" s="166">
        <v>0</v>
      </c>
      <c r="I81" s="166">
        <v>0</v>
      </c>
      <c r="J81" s="166">
        <v>0</v>
      </c>
      <c r="K81" s="166">
        <v>0</v>
      </c>
      <c r="L81" s="166">
        <v>0</v>
      </c>
      <c r="M81" s="166">
        <v>1488.54</v>
      </c>
      <c r="N81" s="167">
        <v>0.18</v>
      </c>
    </row>
    <row r="82" spans="1:14">
      <c r="A82" s="1187"/>
      <c r="B82" s="195" t="s">
        <v>551</v>
      </c>
      <c r="C82" s="166">
        <v>0</v>
      </c>
      <c r="D82" s="166">
        <v>0</v>
      </c>
      <c r="E82" s="166">
        <v>0</v>
      </c>
      <c r="F82" s="166">
        <v>0</v>
      </c>
      <c r="G82" s="166">
        <v>0</v>
      </c>
      <c r="H82" s="166">
        <v>0</v>
      </c>
      <c r="I82" s="166">
        <v>0</v>
      </c>
      <c r="J82" s="166">
        <v>0</v>
      </c>
      <c r="K82" s="166">
        <v>0</v>
      </c>
      <c r="L82" s="166">
        <v>0</v>
      </c>
      <c r="M82" s="166">
        <v>16940.47</v>
      </c>
      <c r="N82" s="167">
        <v>2.09</v>
      </c>
    </row>
    <row r="83" spans="1:14">
      <c r="A83" s="1188"/>
      <c r="B83" s="210" t="s">
        <v>629</v>
      </c>
      <c r="C83" s="180">
        <v>0</v>
      </c>
      <c r="D83" s="180">
        <v>0</v>
      </c>
      <c r="E83" s="180">
        <v>709000.53</v>
      </c>
      <c r="F83" s="180">
        <v>87.42</v>
      </c>
      <c r="G83" s="180">
        <v>77260.86</v>
      </c>
      <c r="H83" s="180">
        <v>9.5299999999999994</v>
      </c>
      <c r="I83" s="180">
        <v>4960.7299999999996</v>
      </c>
      <c r="J83" s="180">
        <v>0.61</v>
      </c>
      <c r="K83" s="180">
        <v>1397.84</v>
      </c>
      <c r="L83" s="180">
        <v>0.17</v>
      </c>
      <c r="M83" s="180">
        <v>811048.97</v>
      </c>
      <c r="N83" s="205">
        <v>100</v>
      </c>
    </row>
    <row r="84" spans="1:14">
      <c r="A84" s="1190" t="s">
        <v>153</v>
      </c>
      <c r="B84" s="195" t="s">
        <v>591</v>
      </c>
      <c r="C84" s="166">
        <v>0</v>
      </c>
      <c r="D84" s="166">
        <v>0</v>
      </c>
      <c r="E84" s="166">
        <v>0</v>
      </c>
      <c r="F84" s="166">
        <v>0</v>
      </c>
      <c r="G84" s="166">
        <v>59468.59</v>
      </c>
      <c r="H84" s="166">
        <v>5.63</v>
      </c>
      <c r="I84" s="166">
        <v>14331.81</v>
      </c>
      <c r="J84" s="166">
        <v>1.36</v>
      </c>
      <c r="K84" s="166">
        <v>1103.31</v>
      </c>
      <c r="L84" s="166">
        <v>0.1</v>
      </c>
      <c r="M84" s="166">
        <v>74903.710000000006</v>
      </c>
      <c r="N84" s="167">
        <v>7.09</v>
      </c>
    </row>
    <row r="85" spans="1:14">
      <c r="A85" s="1187"/>
      <c r="B85" s="195" t="s">
        <v>592</v>
      </c>
      <c r="C85" s="166">
        <v>0</v>
      </c>
      <c r="D85" s="166">
        <v>0</v>
      </c>
      <c r="E85" s="166">
        <v>0</v>
      </c>
      <c r="F85" s="166">
        <v>0</v>
      </c>
      <c r="G85" s="166">
        <v>1.37</v>
      </c>
      <c r="H85" s="166" t="s">
        <v>547</v>
      </c>
      <c r="I85" s="166">
        <v>0</v>
      </c>
      <c r="J85" s="166">
        <v>0</v>
      </c>
      <c r="K85" s="166">
        <v>0</v>
      </c>
      <c r="L85" s="166">
        <v>0</v>
      </c>
      <c r="M85" s="166">
        <v>1.37</v>
      </c>
      <c r="N85" s="167">
        <v>0</v>
      </c>
    </row>
    <row r="86" spans="1:14">
      <c r="A86" s="1187"/>
      <c r="B86" s="195" t="s">
        <v>593</v>
      </c>
      <c r="C86" s="166">
        <v>0</v>
      </c>
      <c r="D86" s="166">
        <v>0</v>
      </c>
      <c r="E86" s="166">
        <v>0</v>
      </c>
      <c r="F86" s="166">
        <v>0</v>
      </c>
      <c r="G86" s="166">
        <v>163283.51</v>
      </c>
      <c r="H86" s="166">
        <v>15.46</v>
      </c>
      <c r="I86" s="166">
        <v>34824.99</v>
      </c>
      <c r="J86" s="166">
        <v>3.29</v>
      </c>
      <c r="K86" s="166">
        <v>1869.18</v>
      </c>
      <c r="L86" s="166">
        <v>0.18</v>
      </c>
      <c r="M86" s="166">
        <v>199977.68</v>
      </c>
      <c r="N86" s="167">
        <v>18.93</v>
      </c>
    </row>
    <row r="87" spans="1:14">
      <c r="A87" s="1187"/>
      <c r="B87" s="195" t="s">
        <v>597</v>
      </c>
      <c r="C87" s="166">
        <v>0</v>
      </c>
      <c r="D87" s="166">
        <v>0</v>
      </c>
      <c r="E87" s="166">
        <v>0</v>
      </c>
      <c r="F87" s="166">
        <v>0</v>
      </c>
      <c r="G87" s="166">
        <v>1.19</v>
      </c>
      <c r="H87" s="166" t="s">
        <v>547</v>
      </c>
      <c r="I87" s="166">
        <v>0</v>
      </c>
      <c r="J87" s="166">
        <v>0</v>
      </c>
      <c r="K87" s="166">
        <v>2.74</v>
      </c>
      <c r="L87" s="166" t="s">
        <v>547</v>
      </c>
      <c r="M87" s="166">
        <v>3.93</v>
      </c>
      <c r="N87" s="167">
        <v>0</v>
      </c>
    </row>
    <row r="88" spans="1:14">
      <c r="A88" s="1187"/>
      <c r="B88" s="195" t="s">
        <v>598</v>
      </c>
      <c r="C88" s="166">
        <v>0</v>
      </c>
      <c r="D88" s="166">
        <v>0</v>
      </c>
      <c r="E88" s="166">
        <v>0</v>
      </c>
      <c r="F88" s="166">
        <v>0</v>
      </c>
      <c r="G88" s="166">
        <v>5770.9</v>
      </c>
      <c r="H88" s="166">
        <v>0.55000000000000004</v>
      </c>
      <c r="I88" s="166">
        <v>1127.48</v>
      </c>
      <c r="J88" s="166">
        <v>0.11</v>
      </c>
      <c r="K88" s="166">
        <v>233.02</v>
      </c>
      <c r="L88" s="166">
        <v>0.02</v>
      </c>
      <c r="M88" s="166">
        <v>7131.4</v>
      </c>
      <c r="N88" s="167">
        <v>0.68</v>
      </c>
    </row>
    <row r="89" spans="1:14">
      <c r="A89" s="1187"/>
      <c r="B89" s="195" t="s">
        <v>594</v>
      </c>
      <c r="C89" s="166">
        <v>81372.36</v>
      </c>
      <c r="D89" s="166">
        <v>7.7</v>
      </c>
      <c r="E89" s="166">
        <v>662726.01</v>
      </c>
      <c r="F89" s="166">
        <v>62.75</v>
      </c>
      <c r="G89" s="166">
        <v>0</v>
      </c>
      <c r="H89" s="166">
        <v>0</v>
      </c>
      <c r="I89" s="166">
        <v>0</v>
      </c>
      <c r="J89" s="166">
        <v>0</v>
      </c>
      <c r="K89" s="166">
        <v>0</v>
      </c>
      <c r="L89" s="166">
        <v>0</v>
      </c>
      <c r="M89" s="166">
        <v>744098.37</v>
      </c>
      <c r="N89" s="167">
        <v>70.45</v>
      </c>
    </row>
    <row r="90" spans="1:14">
      <c r="A90" s="1187"/>
      <c r="B90" s="195" t="s">
        <v>80</v>
      </c>
      <c r="C90" s="166">
        <v>81372.36</v>
      </c>
      <c r="D90" s="166">
        <v>7.7</v>
      </c>
      <c r="E90" s="166">
        <v>662726.01</v>
      </c>
      <c r="F90" s="166">
        <v>62.75</v>
      </c>
      <c r="G90" s="166">
        <v>228525.56</v>
      </c>
      <c r="H90" s="166">
        <v>21.64</v>
      </c>
      <c r="I90" s="166">
        <v>50284.28</v>
      </c>
      <c r="J90" s="166">
        <v>4.76</v>
      </c>
      <c r="K90" s="166">
        <v>3208.25</v>
      </c>
      <c r="L90" s="166">
        <v>0.3</v>
      </c>
      <c r="M90" s="166">
        <v>1026116.46</v>
      </c>
      <c r="N90" s="167">
        <v>97.15</v>
      </c>
    </row>
    <row r="91" spans="1:14">
      <c r="A91" s="1187"/>
      <c r="B91" s="195" t="s">
        <v>550</v>
      </c>
      <c r="C91" s="166">
        <v>0</v>
      </c>
      <c r="D91" s="166">
        <v>0</v>
      </c>
      <c r="E91" s="166">
        <v>0</v>
      </c>
      <c r="F91" s="166">
        <v>0</v>
      </c>
      <c r="G91" s="166">
        <v>0</v>
      </c>
      <c r="H91" s="166">
        <v>0</v>
      </c>
      <c r="I91" s="166">
        <v>0</v>
      </c>
      <c r="J91" s="166">
        <v>0</v>
      </c>
      <c r="K91" s="166">
        <v>0</v>
      </c>
      <c r="L91" s="166">
        <v>0</v>
      </c>
      <c r="M91" s="166">
        <v>16532.8</v>
      </c>
      <c r="N91" s="167">
        <v>1.57</v>
      </c>
    </row>
    <row r="92" spans="1:14">
      <c r="A92" s="1187"/>
      <c r="B92" s="195" t="s">
        <v>551</v>
      </c>
      <c r="C92" s="166">
        <v>0</v>
      </c>
      <c r="D92" s="166">
        <v>0</v>
      </c>
      <c r="E92" s="166">
        <v>0</v>
      </c>
      <c r="F92" s="166">
        <v>0</v>
      </c>
      <c r="G92" s="166">
        <v>0</v>
      </c>
      <c r="H92" s="166">
        <v>0</v>
      </c>
      <c r="I92" s="166">
        <v>0</v>
      </c>
      <c r="J92" s="166">
        <v>0</v>
      </c>
      <c r="K92" s="166">
        <v>0</v>
      </c>
      <c r="L92" s="166">
        <v>0</v>
      </c>
      <c r="M92" s="166">
        <v>13477.13</v>
      </c>
      <c r="N92" s="167">
        <v>1.28</v>
      </c>
    </row>
    <row r="93" spans="1:14" ht="13.5" thickBot="1">
      <c r="A93" s="1194"/>
      <c r="B93" s="478" t="s">
        <v>629</v>
      </c>
      <c r="C93" s="174">
        <v>81372.36</v>
      </c>
      <c r="D93" s="174">
        <v>7.7</v>
      </c>
      <c r="E93" s="174">
        <v>662726.01</v>
      </c>
      <c r="F93" s="174">
        <v>62.75</v>
      </c>
      <c r="G93" s="174">
        <v>228525.56</v>
      </c>
      <c r="H93" s="174">
        <v>21.64</v>
      </c>
      <c r="I93" s="174">
        <v>50284.28</v>
      </c>
      <c r="J93" s="174">
        <v>4.76</v>
      </c>
      <c r="K93" s="174">
        <v>3208.25</v>
      </c>
      <c r="L93" s="174">
        <v>0.3</v>
      </c>
      <c r="M93" s="174">
        <v>1056126.3899999999</v>
      </c>
      <c r="N93" s="179">
        <v>100</v>
      </c>
    </row>
    <row r="94" spans="1:14">
      <c r="A94" s="1191" t="s">
        <v>600</v>
      </c>
      <c r="B94" s="1191"/>
    </row>
  </sheetData>
  <mergeCells count="22">
    <mergeCell ref="A94:B94"/>
    <mergeCell ref="K6:L6"/>
    <mergeCell ref="M6:N6"/>
    <mergeCell ref="A8:A18"/>
    <mergeCell ref="A19:A27"/>
    <mergeCell ref="A28:A36"/>
    <mergeCell ref="A37:A46"/>
    <mergeCell ref="A47:A56"/>
    <mergeCell ref="A57:A65"/>
    <mergeCell ref="A66:A74"/>
    <mergeCell ref="A75:A83"/>
    <mergeCell ref="A84:A93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39" orientation="portrait" r:id="rId2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87">
    <pageSetUpPr fitToPage="1"/>
  </sheetPr>
  <dimension ref="A1:D62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4" width="30.7109375" style="551" customWidth="1"/>
    <col min="5" max="16384" width="11.42578125" style="551"/>
  </cols>
  <sheetData>
    <row r="1" spans="1:4" ht="18">
      <c r="A1" s="1065" t="s">
        <v>540</v>
      </c>
      <c r="B1" s="1065"/>
      <c r="C1" s="1065"/>
      <c r="D1" s="1065"/>
    </row>
    <row r="3" spans="1:4" ht="15">
      <c r="A3" s="1151" t="s">
        <v>1177</v>
      </c>
      <c r="B3" s="1197"/>
      <c r="C3" s="1197"/>
      <c r="D3" s="1197"/>
    </row>
    <row r="4" spans="1:4" ht="13.5" thickBot="1"/>
    <row r="5" spans="1:4" ht="26.25" customHeight="1">
      <c r="A5" s="1198" t="s">
        <v>767</v>
      </c>
      <c r="B5" s="1200" t="s">
        <v>601</v>
      </c>
      <c r="C5" s="1202" t="s">
        <v>542</v>
      </c>
      <c r="D5" s="1203"/>
    </row>
    <row r="6" spans="1:4" ht="24.75" customHeight="1" thickBot="1">
      <c r="A6" s="1199"/>
      <c r="B6" s="1201"/>
      <c r="C6" s="557" t="s">
        <v>1005</v>
      </c>
      <c r="D6" s="404" t="s">
        <v>940</v>
      </c>
    </row>
    <row r="7" spans="1:4">
      <c r="A7" s="1195" t="s">
        <v>139</v>
      </c>
      <c r="B7" s="405" t="s">
        <v>602</v>
      </c>
      <c r="C7" s="402">
        <v>38289.379999999997</v>
      </c>
      <c r="D7" s="403">
        <v>4.82</v>
      </c>
    </row>
    <row r="8" spans="1:4">
      <c r="A8" s="1196"/>
      <c r="B8" s="230" t="s">
        <v>603</v>
      </c>
      <c r="C8" s="231">
        <v>725391.73</v>
      </c>
      <c r="D8" s="232">
        <v>91.24</v>
      </c>
    </row>
    <row r="9" spans="1:4">
      <c r="A9" s="1196"/>
      <c r="B9" s="230" t="s">
        <v>768</v>
      </c>
      <c r="C9" s="231">
        <v>31357.31</v>
      </c>
      <c r="D9" s="232">
        <v>3.94</v>
      </c>
    </row>
    <row r="10" spans="1:4">
      <c r="A10" s="1196"/>
      <c r="B10" s="230" t="s">
        <v>606</v>
      </c>
      <c r="C10" s="231">
        <v>0</v>
      </c>
      <c r="D10" s="232">
        <v>0</v>
      </c>
    </row>
    <row r="11" spans="1:4">
      <c r="A11" s="1196"/>
      <c r="B11" s="389" t="s">
        <v>507</v>
      </c>
      <c r="C11" s="233">
        <v>795038.42</v>
      </c>
      <c r="D11" s="234">
        <v>100</v>
      </c>
    </row>
    <row r="12" spans="1:4">
      <c r="A12" s="1196" t="s">
        <v>962</v>
      </c>
      <c r="B12" s="230" t="s">
        <v>602</v>
      </c>
      <c r="C12" s="231">
        <v>0</v>
      </c>
      <c r="D12" s="232">
        <v>0</v>
      </c>
    </row>
    <row r="13" spans="1:4">
      <c r="A13" s="1196" t="s">
        <v>962</v>
      </c>
      <c r="B13" s="230" t="s">
        <v>603</v>
      </c>
      <c r="C13" s="231">
        <v>347987.76</v>
      </c>
      <c r="D13" s="232">
        <v>59.83</v>
      </c>
    </row>
    <row r="14" spans="1:4">
      <c r="A14" s="1196" t="s">
        <v>962</v>
      </c>
      <c r="B14" s="230" t="s">
        <v>768</v>
      </c>
      <c r="C14" s="231">
        <v>195812.02</v>
      </c>
      <c r="D14" s="232">
        <v>33.659999999999997</v>
      </c>
    </row>
    <row r="15" spans="1:4">
      <c r="A15" s="1196" t="s">
        <v>962</v>
      </c>
      <c r="B15" s="230" t="s">
        <v>606</v>
      </c>
      <c r="C15" s="231">
        <v>37858.410000000003</v>
      </c>
      <c r="D15" s="232">
        <v>6.51</v>
      </c>
    </row>
    <row r="16" spans="1:4">
      <c r="A16" s="1196" t="s">
        <v>962</v>
      </c>
      <c r="B16" s="389" t="s">
        <v>507</v>
      </c>
      <c r="C16" s="233">
        <v>581658.18999999994</v>
      </c>
      <c r="D16" s="234">
        <v>100</v>
      </c>
    </row>
    <row r="17" spans="1:4">
      <c r="A17" s="1196" t="s">
        <v>963</v>
      </c>
      <c r="B17" s="230" t="s">
        <v>602</v>
      </c>
      <c r="C17" s="231">
        <v>0</v>
      </c>
      <c r="D17" s="232">
        <v>0</v>
      </c>
    </row>
    <row r="18" spans="1:4">
      <c r="A18" s="1196" t="s">
        <v>963</v>
      </c>
      <c r="B18" s="230" t="s">
        <v>603</v>
      </c>
      <c r="C18" s="231">
        <v>556264.78</v>
      </c>
      <c r="D18" s="232">
        <v>63.39</v>
      </c>
    </row>
    <row r="19" spans="1:4">
      <c r="A19" s="1196" t="s">
        <v>963</v>
      </c>
      <c r="B19" s="230" t="s">
        <v>768</v>
      </c>
      <c r="C19" s="231">
        <v>321223.8</v>
      </c>
      <c r="D19" s="232">
        <v>36.61</v>
      </c>
    </row>
    <row r="20" spans="1:4">
      <c r="A20" s="1196" t="s">
        <v>963</v>
      </c>
      <c r="B20" s="230" t="s">
        <v>606</v>
      </c>
      <c r="C20" s="231">
        <v>0</v>
      </c>
      <c r="D20" s="232">
        <v>0</v>
      </c>
    </row>
    <row r="21" spans="1:4">
      <c r="A21" s="1196" t="s">
        <v>963</v>
      </c>
      <c r="B21" s="389" t="s">
        <v>507</v>
      </c>
      <c r="C21" s="233">
        <v>877488.58</v>
      </c>
      <c r="D21" s="234">
        <v>100</v>
      </c>
    </row>
    <row r="22" spans="1:4">
      <c r="A22" s="1196" t="s">
        <v>155</v>
      </c>
      <c r="B22" s="230" t="s">
        <v>602</v>
      </c>
      <c r="C22" s="231">
        <v>145050.94</v>
      </c>
      <c r="D22" s="232">
        <v>18.02</v>
      </c>
    </row>
    <row r="23" spans="1:4">
      <c r="A23" s="1196" t="s">
        <v>963</v>
      </c>
      <c r="B23" s="230" t="s">
        <v>603</v>
      </c>
      <c r="C23" s="231">
        <v>624785.77</v>
      </c>
      <c r="D23" s="232">
        <v>77.61</v>
      </c>
    </row>
    <row r="24" spans="1:4">
      <c r="A24" s="1196" t="s">
        <v>963</v>
      </c>
      <c r="B24" s="230" t="s">
        <v>768</v>
      </c>
      <c r="C24" s="231">
        <v>35178.26</v>
      </c>
      <c r="D24" s="232">
        <v>4.37</v>
      </c>
    </row>
    <row r="25" spans="1:4">
      <c r="A25" s="1196" t="s">
        <v>963</v>
      </c>
      <c r="B25" s="230" t="s">
        <v>606</v>
      </c>
      <c r="C25" s="231">
        <v>0</v>
      </c>
      <c r="D25" s="232">
        <v>0</v>
      </c>
    </row>
    <row r="26" spans="1:4">
      <c r="A26" s="1196" t="s">
        <v>963</v>
      </c>
      <c r="B26" s="389" t="s">
        <v>507</v>
      </c>
      <c r="C26" s="233">
        <v>805014.97</v>
      </c>
      <c r="D26" s="234">
        <v>100</v>
      </c>
    </row>
    <row r="27" spans="1:4">
      <c r="A27" s="1196" t="s">
        <v>964</v>
      </c>
      <c r="B27" s="230" t="s">
        <v>602</v>
      </c>
      <c r="C27" s="231">
        <v>593249.39</v>
      </c>
      <c r="D27" s="232">
        <v>27.26</v>
      </c>
    </row>
    <row r="28" spans="1:4">
      <c r="A28" s="1196" t="s">
        <v>964</v>
      </c>
      <c r="B28" s="230" t="s">
        <v>603</v>
      </c>
      <c r="C28" s="231">
        <v>1583180.38</v>
      </c>
      <c r="D28" s="232">
        <v>72.73</v>
      </c>
    </row>
    <row r="29" spans="1:4">
      <c r="A29" s="1196" t="s">
        <v>964</v>
      </c>
      <c r="B29" s="230" t="s">
        <v>768</v>
      </c>
      <c r="C29" s="231">
        <v>200.28</v>
      </c>
      <c r="D29" s="232">
        <v>0.01</v>
      </c>
    </row>
    <row r="30" spans="1:4">
      <c r="A30" s="1196" t="s">
        <v>964</v>
      </c>
      <c r="B30" s="230" t="s">
        <v>606</v>
      </c>
      <c r="C30" s="231"/>
      <c r="D30" s="232"/>
    </row>
    <row r="31" spans="1:4">
      <c r="A31" s="1196" t="s">
        <v>964</v>
      </c>
      <c r="B31" s="389" t="s">
        <v>507</v>
      </c>
      <c r="C31" s="233">
        <v>2176630.0499999998</v>
      </c>
      <c r="D31" s="234">
        <v>100</v>
      </c>
    </row>
    <row r="32" spans="1:4">
      <c r="A32" s="1196" t="s">
        <v>965</v>
      </c>
      <c r="B32" s="230" t="s">
        <v>602</v>
      </c>
      <c r="C32" s="231"/>
      <c r="D32" s="232"/>
    </row>
    <row r="33" spans="1:4">
      <c r="A33" s="1196" t="s">
        <v>965</v>
      </c>
      <c r="B33" s="230" t="s">
        <v>603</v>
      </c>
      <c r="C33" s="231">
        <v>283742.69</v>
      </c>
      <c r="D33" s="232">
        <v>36.71</v>
      </c>
    </row>
    <row r="34" spans="1:4">
      <c r="A34" s="1196" t="s">
        <v>965</v>
      </c>
      <c r="B34" s="230" t="s">
        <v>768</v>
      </c>
      <c r="C34" s="231">
        <v>489093.18</v>
      </c>
      <c r="D34" s="232">
        <v>63.29</v>
      </c>
    </row>
    <row r="35" spans="1:4">
      <c r="A35" s="1196" t="s">
        <v>965</v>
      </c>
      <c r="B35" s="230" t="s">
        <v>606</v>
      </c>
      <c r="C35" s="231"/>
      <c r="D35" s="232"/>
    </row>
    <row r="36" spans="1:4">
      <c r="A36" s="1196" t="s">
        <v>965</v>
      </c>
      <c r="B36" s="389" t="s">
        <v>507</v>
      </c>
      <c r="C36" s="233">
        <v>772835.87</v>
      </c>
      <c r="D36" s="234">
        <v>100</v>
      </c>
    </row>
    <row r="37" spans="1:4">
      <c r="A37" s="1205" t="s">
        <v>579</v>
      </c>
      <c r="B37" s="230" t="s">
        <v>602</v>
      </c>
      <c r="C37" s="231">
        <v>48287.96</v>
      </c>
      <c r="D37" s="232">
        <v>3.38</v>
      </c>
    </row>
    <row r="38" spans="1:4">
      <c r="A38" s="1206"/>
      <c r="B38" s="230" t="s">
        <v>603</v>
      </c>
      <c r="C38" s="231">
        <v>1285005.97</v>
      </c>
      <c r="D38" s="232">
        <v>89.92</v>
      </c>
    </row>
    <row r="39" spans="1:4">
      <c r="A39" s="1206"/>
      <c r="B39" s="230" t="s">
        <v>768</v>
      </c>
      <c r="C39" s="231">
        <v>95809.96</v>
      </c>
      <c r="D39" s="232">
        <v>6.7</v>
      </c>
    </row>
    <row r="40" spans="1:4">
      <c r="A40" s="1206"/>
      <c r="B40" s="230" t="s">
        <v>606</v>
      </c>
      <c r="C40" s="231">
        <v>0</v>
      </c>
      <c r="D40" s="232">
        <v>0</v>
      </c>
    </row>
    <row r="41" spans="1:4">
      <c r="A41" s="1204"/>
      <c r="B41" s="389" t="s">
        <v>507</v>
      </c>
      <c r="C41" s="233">
        <v>1429103.89</v>
      </c>
      <c r="D41" s="234">
        <v>100</v>
      </c>
    </row>
    <row r="42" spans="1:4">
      <c r="A42" s="1204" t="s">
        <v>157</v>
      </c>
      <c r="B42" s="230" t="s">
        <v>602</v>
      </c>
      <c r="C42" s="231">
        <v>605619.82999999996</v>
      </c>
      <c r="D42" s="232">
        <v>30.48</v>
      </c>
    </row>
    <row r="43" spans="1:4">
      <c r="A43" s="1196" t="s">
        <v>157</v>
      </c>
      <c r="B43" s="230" t="s">
        <v>603</v>
      </c>
      <c r="C43" s="231">
        <v>1306514.1399999999</v>
      </c>
      <c r="D43" s="232">
        <v>65.760000000000005</v>
      </c>
    </row>
    <row r="44" spans="1:4">
      <c r="A44" s="1196" t="s">
        <v>157</v>
      </c>
      <c r="B44" s="230" t="s">
        <v>768</v>
      </c>
      <c r="C44" s="231">
        <v>74689.179999999993</v>
      </c>
      <c r="D44" s="232">
        <v>3.76</v>
      </c>
    </row>
    <row r="45" spans="1:4">
      <c r="A45" s="1196" t="s">
        <v>157</v>
      </c>
      <c r="B45" s="230" t="s">
        <v>606</v>
      </c>
      <c r="C45" s="231"/>
      <c r="D45" s="232"/>
    </row>
    <row r="46" spans="1:4">
      <c r="A46" s="1196" t="s">
        <v>157</v>
      </c>
      <c r="B46" s="389" t="s">
        <v>507</v>
      </c>
      <c r="C46" s="233">
        <v>1986823.15</v>
      </c>
      <c r="D46" s="234">
        <v>100</v>
      </c>
    </row>
    <row r="47" spans="1:4">
      <c r="A47" s="1196" t="s">
        <v>966</v>
      </c>
      <c r="B47" s="230" t="s">
        <v>602</v>
      </c>
      <c r="C47" s="231">
        <v>166.53</v>
      </c>
      <c r="D47" s="232">
        <v>0.02</v>
      </c>
    </row>
    <row r="48" spans="1:4">
      <c r="A48" s="1196" t="s">
        <v>966</v>
      </c>
      <c r="B48" s="230" t="s">
        <v>603</v>
      </c>
      <c r="C48" s="231">
        <v>343105.13</v>
      </c>
      <c r="D48" s="232">
        <v>46.14</v>
      </c>
    </row>
    <row r="49" spans="1:4">
      <c r="A49" s="1196" t="s">
        <v>966</v>
      </c>
      <c r="B49" s="230" t="s">
        <v>768</v>
      </c>
      <c r="C49" s="231">
        <v>400316.56</v>
      </c>
      <c r="D49" s="232">
        <v>53.84</v>
      </c>
    </row>
    <row r="50" spans="1:4">
      <c r="A50" s="1196" t="s">
        <v>966</v>
      </c>
      <c r="B50" s="230" t="s">
        <v>606</v>
      </c>
      <c r="C50" s="231">
        <v>0</v>
      </c>
      <c r="D50" s="232">
        <v>0</v>
      </c>
    </row>
    <row r="51" spans="1:4">
      <c r="A51" s="1196" t="s">
        <v>966</v>
      </c>
      <c r="B51" s="389" t="s">
        <v>507</v>
      </c>
      <c r="C51" s="233">
        <v>743588.22</v>
      </c>
      <c r="D51" s="234">
        <v>100</v>
      </c>
    </row>
    <row r="52" spans="1:4">
      <c r="A52" s="1196" t="s">
        <v>641</v>
      </c>
      <c r="B52" s="230" t="s">
        <v>602</v>
      </c>
      <c r="C52" s="231">
        <v>247.02</v>
      </c>
      <c r="D52" s="232">
        <v>0.05</v>
      </c>
    </row>
    <row r="53" spans="1:4">
      <c r="A53" s="1196" t="s">
        <v>641</v>
      </c>
      <c r="B53" s="230" t="s">
        <v>603</v>
      </c>
      <c r="C53" s="231">
        <v>175292.86</v>
      </c>
      <c r="D53" s="232">
        <v>32.94</v>
      </c>
    </row>
    <row r="54" spans="1:4">
      <c r="A54" s="1196" t="s">
        <v>641</v>
      </c>
      <c r="B54" s="230" t="s">
        <v>768</v>
      </c>
      <c r="C54" s="231">
        <v>356599.47</v>
      </c>
      <c r="D54" s="232">
        <v>67.010000000000005</v>
      </c>
    </row>
    <row r="55" spans="1:4">
      <c r="A55" s="1196" t="s">
        <v>641</v>
      </c>
      <c r="B55" s="230" t="s">
        <v>606</v>
      </c>
      <c r="C55" s="231">
        <v>0</v>
      </c>
      <c r="D55" s="232">
        <v>0</v>
      </c>
    </row>
    <row r="56" spans="1:4">
      <c r="A56" s="1196" t="s">
        <v>641</v>
      </c>
      <c r="B56" s="389" t="s">
        <v>507</v>
      </c>
      <c r="C56" s="233">
        <v>532139.35</v>
      </c>
      <c r="D56" s="234">
        <v>100</v>
      </c>
    </row>
    <row r="57" spans="1:4">
      <c r="A57" s="1196" t="s">
        <v>967</v>
      </c>
      <c r="B57" s="230" t="s">
        <v>602</v>
      </c>
      <c r="C57" s="231">
        <v>0</v>
      </c>
      <c r="D57" s="232">
        <v>0</v>
      </c>
    </row>
    <row r="58" spans="1:4">
      <c r="A58" s="1196" t="s">
        <v>967</v>
      </c>
      <c r="B58" s="230" t="s">
        <v>603</v>
      </c>
      <c r="C58" s="231">
        <v>212848.71</v>
      </c>
      <c r="D58" s="232">
        <v>32.090000000000003</v>
      </c>
    </row>
    <row r="59" spans="1:4">
      <c r="A59" s="1196" t="s">
        <v>967</v>
      </c>
      <c r="B59" s="230" t="s">
        <v>768</v>
      </c>
      <c r="C59" s="231">
        <v>450336.62</v>
      </c>
      <c r="D59" s="232">
        <v>67.91</v>
      </c>
    </row>
    <row r="60" spans="1:4">
      <c r="A60" s="1196" t="s">
        <v>967</v>
      </c>
      <c r="B60" s="230" t="s">
        <v>606</v>
      </c>
      <c r="C60" s="231">
        <v>0</v>
      </c>
      <c r="D60" s="232">
        <v>0</v>
      </c>
    </row>
    <row r="61" spans="1:4">
      <c r="A61" s="1196" t="s">
        <v>967</v>
      </c>
      <c r="B61" s="389" t="s">
        <v>507</v>
      </c>
      <c r="C61" s="233">
        <v>663185.32999999996</v>
      </c>
      <c r="D61" s="234">
        <v>100</v>
      </c>
    </row>
    <row r="62" spans="1:4">
      <c r="A62" s="551" t="s">
        <v>769</v>
      </c>
    </row>
  </sheetData>
  <mergeCells count="16">
    <mergeCell ref="A42:A46"/>
    <mergeCell ref="A47:A51"/>
    <mergeCell ref="A52:A56"/>
    <mergeCell ref="A57:A61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D57"/>
  <sheetViews>
    <sheetView view="pageBreakPreview" zoomScale="75" zoomScaleNormal="60" workbookViewId="0">
      <selection activeCell="E26" sqref="E26"/>
    </sheetView>
  </sheetViews>
  <sheetFormatPr baseColWidth="10" defaultRowHeight="12.75"/>
  <cols>
    <col min="1" max="4" width="30.7109375" style="551" customWidth="1"/>
    <col min="5" max="16384" width="11.42578125" style="551"/>
  </cols>
  <sheetData>
    <row r="1" spans="1:4" ht="18">
      <c r="A1" s="1065" t="s">
        <v>540</v>
      </c>
      <c r="B1" s="1065"/>
      <c r="C1" s="1065"/>
      <c r="D1" s="1065"/>
    </row>
    <row r="2" spans="1:4" s="561" customFormat="1" ht="12.75" customHeight="1">
      <c r="B2" s="560"/>
      <c r="C2" s="560"/>
      <c r="D2" s="560"/>
    </row>
    <row r="3" spans="1:4" s="561" customFormat="1" ht="19.5" customHeight="1">
      <c r="A3" s="1151" t="s">
        <v>1178</v>
      </c>
      <c r="B3" s="1151"/>
      <c r="C3" s="1151"/>
      <c r="D3" s="1151"/>
    </row>
    <row r="4" spans="1:4" ht="15.75" thickBot="1">
      <c r="A4" s="550"/>
      <c r="B4" s="550"/>
      <c r="C4" s="550"/>
      <c r="D4" s="550"/>
    </row>
    <row r="5" spans="1:4" ht="30" customHeight="1">
      <c r="A5" s="1198" t="s">
        <v>767</v>
      </c>
      <c r="B5" s="1200" t="s">
        <v>601</v>
      </c>
      <c r="C5" s="1202" t="s">
        <v>542</v>
      </c>
      <c r="D5" s="1203"/>
    </row>
    <row r="6" spans="1:4" ht="36.75" customHeight="1" thickBot="1">
      <c r="A6" s="1199"/>
      <c r="B6" s="1201"/>
      <c r="C6" s="557" t="s">
        <v>1005</v>
      </c>
      <c r="D6" s="404" t="s">
        <v>940</v>
      </c>
    </row>
    <row r="7" spans="1:4">
      <c r="A7" s="1195" t="s">
        <v>968</v>
      </c>
      <c r="B7" s="405" t="s">
        <v>602</v>
      </c>
      <c r="C7" s="402">
        <v>302411.09000000003</v>
      </c>
      <c r="D7" s="403">
        <v>21.96</v>
      </c>
    </row>
    <row r="8" spans="1:4">
      <c r="A8" s="1196" t="s">
        <v>968</v>
      </c>
      <c r="B8" s="230" t="s">
        <v>603</v>
      </c>
      <c r="C8" s="231">
        <v>915351.31</v>
      </c>
      <c r="D8" s="232">
        <v>66.47</v>
      </c>
    </row>
    <row r="9" spans="1:4">
      <c r="A9" s="1196" t="s">
        <v>968</v>
      </c>
      <c r="B9" s="230" t="s">
        <v>768</v>
      </c>
      <c r="C9" s="231">
        <v>159368.45000000001</v>
      </c>
      <c r="D9" s="232">
        <v>11.57</v>
      </c>
    </row>
    <row r="10" spans="1:4">
      <c r="A10" s="1196" t="s">
        <v>968</v>
      </c>
      <c r="B10" s="230" t="s">
        <v>606</v>
      </c>
      <c r="C10" s="231">
        <v>0</v>
      </c>
      <c r="D10" s="232">
        <v>0</v>
      </c>
    </row>
    <row r="11" spans="1:4">
      <c r="A11" s="1196" t="s">
        <v>968</v>
      </c>
      <c r="B11" s="389" t="s">
        <v>507</v>
      </c>
      <c r="C11" s="233">
        <v>1377130.85</v>
      </c>
      <c r="D11" s="234">
        <v>100</v>
      </c>
    </row>
    <row r="12" spans="1:4">
      <c r="A12" s="1196" t="s">
        <v>969</v>
      </c>
      <c r="B12" s="230" t="s">
        <v>602</v>
      </c>
      <c r="C12" s="231">
        <v>0</v>
      </c>
      <c r="D12" s="232">
        <v>0</v>
      </c>
    </row>
    <row r="13" spans="1:4">
      <c r="A13" s="1196" t="s">
        <v>969</v>
      </c>
      <c r="B13" s="230" t="s">
        <v>603</v>
      </c>
      <c r="C13" s="231">
        <v>0</v>
      </c>
      <c r="D13" s="232">
        <v>0</v>
      </c>
    </row>
    <row r="14" spans="1:4">
      <c r="A14" s="1196" t="s">
        <v>969</v>
      </c>
      <c r="B14" s="230" t="s">
        <v>768</v>
      </c>
      <c r="C14" s="231">
        <v>26872</v>
      </c>
      <c r="D14" s="232">
        <v>100</v>
      </c>
    </row>
    <row r="15" spans="1:4">
      <c r="A15" s="1196" t="s">
        <v>969</v>
      </c>
      <c r="B15" s="230" t="s">
        <v>606</v>
      </c>
      <c r="C15" s="231">
        <v>0</v>
      </c>
      <c r="D15" s="232">
        <v>0</v>
      </c>
    </row>
    <row r="16" spans="1:4">
      <c r="A16" s="1196" t="s">
        <v>969</v>
      </c>
      <c r="B16" s="389" t="s">
        <v>507</v>
      </c>
      <c r="C16" s="233">
        <v>26872</v>
      </c>
      <c r="D16" s="234">
        <v>100</v>
      </c>
    </row>
    <row r="17" spans="1:4">
      <c r="A17" s="1196" t="s">
        <v>970</v>
      </c>
      <c r="B17" s="230" t="s">
        <v>602</v>
      </c>
      <c r="C17" s="231">
        <v>0</v>
      </c>
      <c r="D17" s="232">
        <v>0</v>
      </c>
    </row>
    <row r="18" spans="1:4">
      <c r="A18" s="1196" t="s">
        <v>970</v>
      </c>
      <c r="B18" s="230" t="s">
        <v>603</v>
      </c>
      <c r="C18" s="231">
        <v>165973.60999999999</v>
      </c>
      <c r="D18" s="232">
        <v>100</v>
      </c>
    </row>
    <row r="19" spans="1:4">
      <c r="A19" s="1196" t="s">
        <v>970</v>
      </c>
      <c r="B19" s="230" t="s">
        <v>768</v>
      </c>
      <c r="C19" s="231">
        <v>0</v>
      </c>
      <c r="D19" s="232">
        <v>0</v>
      </c>
    </row>
    <row r="20" spans="1:4">
      <c r="A20" s="1196" t="s">
        <v>970</v>
      </c>
      <c r="B20" s="230" t="s">
        <v>606</v>
      </c>
      <c r="C20" s="231">
        <v>0</v>
      </c>
      <c r="D20" s="232">
        <v>0</v>
      </c>
    </row>
    <row r="21" spans="1:4">
      <c r="A21" s="1196" t="s">
        <v>970</v>
      </c>
      <c r="B21" s="389" t="s">
        <v>507</v>
      </c>
      <c r="C21" s="233">
        <v>165973.60999999999</v>
      </c>
      <c r="D21" s="234">
        <v>100</v>
      </c>
    </row>
    <row r="22" spans="1:4">
      <c r="A22" s="1196" t="s">
        <v>971</v>
      </c>
      <c r="B22" s="230" t="s">
        <v>602</v>
      </c>
      <c r="C22" s="231">
        <v>0</v>
      </c>
      <c r="D22" s="232">
        <v>0</v>
      </c>
    </row>
    <row r="23" spans="1:4">
      <c r="A23" s="1196" t="s">
        <v>971</v>
      </c>
      <c r="B23" s="230" t="s">
        <v>603</v>
      </c>
      <c r="C23" s="231">
        <v>66440.12</v>
      </c>
      <c r="D23" s="232">
        <v>11.24</v>
      </c>
    </row>
    <row r="24" spans="1:4">
      <c r="A24" s="1196" t="s">
        <v>971</v>
      </c>
      <c r="B24" s="230" t="s">
        <v>768</v>
      </c>
      <c r="C24" s="231">
        <v>520469.09</v>
      </c>
      <c r="D24" s="232">
        <v>88.07</v>
      </c>
    </row>
    <row r="25" spans="1:4">
      <c r="A25" s="1196" t="s">
        <v>971</v>
      </c>
      <c r="B25" s="230" t="s">
        <v>606</v>
      </c>
      <c r="C25" s="231">
        <v>4079.68</v>
      </c>
      <c r="D25" s="232">
        <v>0.69</v>
      </c>
    </row>
    <row r="26" spans="1:4">
      <c r="A26" s="1196" t="s">
        <v>971</v>
      </c>
      <c r="B26" s="389" t="s">
        <v>507</v>
      </c>
      <c r="C26" s="233">
        <v>590988.89</v>
      </c>
      <c r="D26" s="234">
        <v>100</v>
      </c>
    </row>
    <row r="27" spans="1:4">
      <c r="A27" s="1196" t="s">
        <v>972</v>
      </c>
      <c r="B27" s="230" t="s">
        <v>602</v>
      </c>
      <c r="C27" s="231">
        <v>0</v>
      </c>
      <c r="D27" s="232">
        <v>0</v>
      </c>
    </row>
    <row r="28" spans="1:4">
      <c r="A28" s="1196" t="s">
        <v>972</v>
      </c>
      <c r="B28" s="230" t="s">
        <v>603</v>
      </c>
      <c r="C28" s="231">
        <v>67189.179999999993</v>
      </c>
      <c r="D28" s="232">
        <v>43.07</v>
      </c>
    </row>
    <row r="29" spans="1:4">
      <c r="A29" s="1196" t="s">
        <v>972</v>
      </c>
      <c r="B29" s="230" t="s">
        <v>768</v>
      </c>
      <c r="C29" s="231">
        <v>88821.82</v>
      </c>
      <c r="D29" s="232">
        <v>56.93</v>
      </c>
    </row>
    <row r="30" spans="1:4">
      <c r="A30" s="1196" t="s">
        <v>972</v>
      </c>
      <c r="B30" s="230" t="s">
        <v>606</v>
      </c>
      <c r="C30" s="231">
        <v>0</v>
      </c>
      <c r="D30" s="232">
        <v>0</v>
      </c>
    </row>
    <row r="31" spans="1:4">
      <c r="A31" s="1196" t="s">
        <v>972</v>
      </c>
      <c r="B31" s="389" t="s">
        <v>507</v>
      </c>
      <c r="C31" s="233">
        <v>156011</v>
      </c>
      <c r="D31" s="234">
        <v>100</v>
      </c>
    </row>
    <row r="32" spans="1:4">
      <c r="A32" s="1196" t="s">
        <v>973</v>
      </c>
      <c r="B32" s="230" t="s">
        <v>602</v>
      </c>
      <c r="C32" s="231">
        <v>0</v>
      </c>
      <c r="D32" s="232">
        <v>0</v>
      </c>
    </row>
    <row r="33" spans="1:4">
      <c r="A33" s="1196" t="s">
        <v>973</v>
      </c>
      <c r="B33" s="230" t="s">
        <v>603</v>
      </c>
      <c r="C33" s="231">
        <v>784947.33</v>
      </c>
      <c r="D33" s="232">
        <v>62.06</v>
      </c>
    </row>
    <row r="34" spans="1:4">
      <c r="A34" s="1196" t="s">
        <v>973</v>
      </c>
      <c r="B34" s="230" t="s">
        <v>768</v>
      </c>
      <c r="C34" s="231">
        <v>467765.17</v>
      </c>
      <c r="D34" s="232">
        <v>36.99</v>
      </c>
    </row>
    <row r="35" spans="1:4">
      <c r="A35" s="1196" t="s">
        <v>973</v>
      </c>
      <c r="B35" s="230" t="s">
        <v>606</v>
      </c>
      <c r="C35" s="231">
        <v>11983.15</v>
      </c>
      <c r="D35" s="232">
        <v>0.95</v>
      </c>
    </row>
    <row r="36" spans="1:4">
      <c r="A36" s="1196" t="s">
        <v>973</v>
      </c>
      <c r="B36" s="389" t="s">
        <v>507</v>
      </c>
      <c r="C36" s="233">
        <v>1264695.6499999999</v>
      </c>
      <c r="D36" s="234">
        <v>100</v>
      </c>
    </row>
    <row r="37" spans="1:4">
      <c r="A37" s="1196" t="s">
        <v>974</v>
      </c>
      <c r="B37" s="230" t="s">
        <v>602</v>
      </c>
      <c r="C37" s="231">
        <v>53849.3</v>
      </c>
      <c r="D37" s="232">
        <v>5.32</v>
      </c>
    </row>
    <row r="38" spans="1:4">
      <c r="A38" s="1196" t="s">
        <v>974</v>
      </c>
      <c r="B38" s="230" t="s">
        <v>603</v>
      </c>
      <c r="C38" s="231">
        <v>954695.22</v>
      </c>
      <c r="D38" s="232">
        <v>94.26</v>
      </c>
    </row>
    <row r="39" spans="1:4">
      <c r="A39" s="1196" t="s">
        <v>974</v>
      </c>
      <c r="B39" s="230" t="s">
        <v>768</v>
      </c>
      <c r="C39" s="231">
        <v>4256.6899999999996</v>
      </c>
      <c r="D39" s="232">
        <v>0.42</v>
      </c>
    </row>
    <row r="40" spans="1:4">
      <c r="A40" s="1196" t="s">
        <v>974</v>
      </c>
      <c r="B40" s="230" t="s">
        <v>606</v>
      </c>
      <c r="C40" s="231">
        <v>0</v>
      </c>
      <c r="D40" s="232">
        <v>0</v>
      </c>
    </row>
    <row r="41" spans="1:4">
      <c r="A41" s="1196" t="s">
        <v>974</v>
      </c>
      <c r="B41" s="389" t="s">
        <v>507</v>
      </c>
      <c r="C41" s="233">
        <v>1012801.21</v>
      </c>
      <c r="D41" s="234">
        <v>100</v>
      </c>
    </row>
    <row r="42" spans="1:4">
      <c r="A42" s="1196" t="s">
        <v>975</v>
      </c>
      <c r="B42" s="230" t="s">
        <v>602</v>
      </c>
      <c r="C42" s="231">
        <v>27719.85</v>
      </c>
      <c r="D42" s="232">
        <v>5.55</v>
      </c>
    </row>
    <row r="43" spans="1:4">
      <c r="A43" s="1196" t="s">
        <v>975</v>
      </c>
      <c r="B43" s="230" t="s">
        <v>603</v>
      </c>
      <c r="C43" s="231">
        <v>370971.27</v>
      </c>
      <c r="D43" s="232">
        <v>74.319999999999993</v>
      </c>
    </row>
    <row r="44" spans="1:4">
      <c r="A44" s="1196" t="s">
        <v>975</v>
      </c>
      <c r="B44" s="230" t="s">
        <v>768</v>
      </c>
      <c r="C44" s="231">
        <v>100474.99</v>
      </c>
      <c r="D44" s="232">
        <v>20.13</v>
      </c>
    </row>
    <row r="45" spans="1:4">
      <c r="A45" s="1196" t="s">
        <v>975</v>
      </c>
      <c r="B45" s="230" t="s">
        <v>606</v>
      </c>
      <c r="C45" s="231">
        <v>0</v>
      </c>
      <c r="D45" s="232">
        <v>0</v>
      </c>
    </row>
    <row r="46" spans="1:4">
      <c r="A46" s="1196" t="s">
        <v>975</v>
      </c>
      <c r="B46" s="389" t="s">
        <v>507</v>
      </c>
      <c r="C46" s="233">
        <v>499166.11</v>
      </c>
      <c r="D46" s="234">
        <v>100</v>
      </c>
    </row>
    <row r="47" spans="1:4">
      <c r="A47" s="1196" t="s">
        <v>976</v>
      </c>
      <c r="B47" s="230" t="s">
        <v>602</v>
      </c>
      <c r="C47" s="231">
        <v>0</v>
      </c>
      <c r="D47" s="232">
        <v>0</v>
      </c>
    </row>
    <row r="48" spans="1:4">
      <c r="A48" s="1196" t="s">
        <v>976</v>
      </c>
      <c r="B48" s="230" t="s">
        <v>603</v>
      </c>
      <c r="C48" s="231">
        <v>919031.11</v>
      </c>
      <c r="D48" s="232">
        <v>68.099999999999994</v>
      </c>
    </row>
    <row r="49" spans="1:4">
      <c r="A49" s="1196" t="s">
        <v>976</v>
      </c>
      <c r="B49" s="230" t="s">
        <v>768</v>
      </c>
      <c r="C49" s="231">
        <v>430578.02</v>
      </c>
      <c r="D49" s="232">
        <v>31.9</v>
      </c>
    </row>
    <row r="50" spans="1:4">
      <c r="A50" s="1196" t="s">
        <v>976</v>
      </c>
      <c r="B50" s="230" t="s">
        <v>606</v>
      </c>
      <c r="C50" s="231">
        <v>0</v>
      </c>
      <c r="D50" s="232">
        <v>0</v>
      </c>
    </row>
    <row r="51" spans="1:4">
      <c r="A51" s="1196" t="s">
        <v>976</v>
      </c>
      <c r="B51" s="389" t="s">
        <v>507</v>
      </c>
      <c r="C51" s="233">
        <v>1349609.13</v>
      </c>
      <c r="D51" s="234">
        <v>100</v>
      </c>
    </row>
    <row r="52" spans="1:4">
      <c r="A52" s="1196" t="s">
        <v>977</v>
      </c>
      <c r="B52" s="230" t="s">
        <v>602</v>
      </c>
      <c r="C52" s="231">
        <v>0</v>
      </c>
      <c r="D52" s="232">
        <v>0</v>
      </c>
    </row>
    <row r="53" spans="1:4">
      <c r="A53" s="1196" t="s">
        <v>977</v>
      </c>
      <c r="B53" s="230" t="s">
        <v>603</v>
      </c>
      <c r="C53" s="231">
        <v>0</v>
      </c>
      <c r="D53" s="232">
        <v>0</v>
      </c>
    </row>
    <row r="54" spans="1:4">
      <c r="A54" s="1196" t="s">
        <v>977</v>
      </c>
      <c r="B54" s="230" t="s">
        <v>768</v>
      </c>
      <c r="C54" s="231">
        <v>32986.33</v>
      </c>
      <c r="D54" s="232">
        <v>89.21</v>
      </c>
    </row>
    <row r="55" spans="1:4">
      <c r="A55" s="1196" t="s">
        <v>977</v>
      </c>
      <c r="B55" s="230" t="s">
        <v>606</v>
      </c>
      <c r="C55" s="231">
        <v>3989.67</v>
      </c>
      <c r="D55" s="232">
        <v>10.79</v>
      </c>
    </row>
    <row r="56" spans="1:4">
      <c r="A56" s="1196" t="s">
        <v>977</v>
      </c>
      <c r="B56" s="389" t="s">
        <v>507</v>
      </c>
      <c r="C56" s="233">
        <v>36976</v>
      </c>
      <c r="D56" s="234">
        <v>100</v>
      </c>
    </row>
    <row r="57" spans="1:4">
      <c r="A57" s="551" t="s">
        <v>769</v>
      </c>
    </row>
  </sheetData>
  <mergeCells count="15">
    <mergeCell ref="A42:A46"/>
    <mergeCell ref="A47:A51"/>
    <mergeCell ref="A52:A56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89">
    <pageSetUpPr fitToPage="1"/>
  </sheetPr>
  <dimension ref="A1:D57"/>
  <sheetViews>
    <sheetView view="pageBreakPreview" topLeftCell="A4" zoomScale="75" zoomScaleNormal="100" zoomScaleSheetLayoutView="75" workbookViewId="0">
      <selection activeCell="E26" sqref="E26"/>
    </sheetView>
  </sheetViews>
  <sheetFormatPr baseColWidth="10" defaultRowHeight="12.75"/>
  <cols>
    <col min="1" max="4" width="30.7109375" style="551" customWidth="1"/>
    <col min="5" max="16384" width="11.42578125" style="551"/>
  </cols>
  <sheetData>
    <row r="1" spans="1:4" ht="18">
      <c r="A1" s="1065" t="s">
        <v>540</v>
      </c>
      <c r="B1" s="1065"/>
      <c r="C1" s="1065"/>
      <c r="D1" s="1065"/>
    </row>
    <row r="2" spans="1:4" ht="12.75" customHeight="1">
      <c r="B2" s="76"/>
      <c r="C2" s="76"/>
      <c r="D2" s="76"/>
    </row>
    <row r="3" spans="1:4" ht="21" customHeight="1">
      <c r="A3" s="1207" t="s">
        <v>1179</v>
      </c>
      <c r="B3" s="1207"/>
      <c r="C3" s="1207"/>
      <c r="D3" s="1207"/>
    </row>
    <row r="4" spans="1:4" ht="15.75" thickBot="1">
      <c r="A4" s="550"/>
      <c r="B4" s="550"/>
      <c r="C4" s="550"/>
      <c r="D4" s="550"/>
    </row>
    <row r="5" spans="1:4" ht="35.25" customHeight="1">
      <c r="A5" s="1198" t="s">
        <v>767</v>
      </c>
      <c r="B5" s="1200" t="s">
        <v>601</v>
      </c>
      <c r="C5" s="1202" t="s">
        <v>542</v>
      </c>
      <c r="D5" s="1203"/>
    </row>
    <row r="6" spans="1:4" ht="35.25" customHeight="1" thickBot="1">
      <c r="A6" s="1199"/>
      <c r="B6" s="1201"/>
      <c r="C6" s="557" t="s">
        <v>1005</v>
      </c>
      <c r="D6" s="404" t="s">
        <v>940</v>
      </c>
    </row>
    <row r="7" spans="1:4">
      <c r="A7" s="1195" t="s">
        <v>535</v>
      </c>
      <c r="B7" s="405" t="s">
        <v>602</v>
      </c>
      <c r="C7" s="402">
        <v>0</v>
      </c>
      <c r="D7" s="403">
        <v>0</v>
      </c>
    </row>
    <row r="8" spans="1:4">
      <c r="A8" s="1196" t="s">
        <v>535</v>
      </c>
      <c r="B8" s="230" t="s">
        <v>603</v>
      </c>
      <c r="C8" s="231">
        <v>0</v>
      </c>
      <c r="D8" s="232">
        <v>0</v>
      </c>
    </row>
    <row r="9" spans="1:4">
      <c r="A9" s="1196" t="s">
        <v>535</v>
      </c>
      <c r="B9" s="230" t="s">
        <v>768</v>
      </c>
      <c r="C9" s="231">
        <v>49640.81</v>
      </c>
      <c r="D9" s="232">
        <v>70.08</v>
      </c>
    </row>
    <row r="10" spans="1:4">
      <c r="A10" s="1196" t="s">
        <v>535</v>
      </c>
      <c r="B10" s="230" t="s">
        <v>606</v>
      </c>
      <c r="C10" s="231">
        <v>21192.19</v>
      </c>
      <c r="D10" s="232">
        <v>29.92</v>
      </c>
    </row>
    <row r="11" spans="1:4">
      <c r="A11" s="1196" t="s">
        <v>535</v>
      </c>
      <c r="B11" s="389" t="s">
        <v>507</v>
      </c>
      <c r="C11" s="233">
        <v>70833</v>
      </c>
      <c r="D11" s="234">
        <v>100</v>
      </c>
    </row>
    <row r="12" spans="1:4">
      <c r="A12" s="1196" t="s">
        <v>647</v>
      </c>
      <c r="B12" s="230" t="s">
        <v>602</v>
      </c>
      <c r="C12" s="231">
        <v>493.62</v>
      </c>
      <c r="D12" s="232">
        <v>0.1</v>
      </c>
    </row>
    <row r="13" spans="1:4">
      <c r="A13" s="1196" t="s">
        <v>647</v>
      </c>
      <c r="B13" s="230" t="s">
        <v>603</v>
      </c>
      <c r="C13" s="231">
        <v>450137.84</v>
      </c>
      <c r="D13" s="232">
        <v>89.22</v>
      </c>
    </row>
    <row r="14" spans="1:4">
      <c r="A14" s="1196" t="s">
        <v>647</v>
      </c>
      <c r="B14" s="230" t="s">
        <v>768</v>
      </c>
      <c r="C14" s="231">
        <v>53895.45</v>
      </c>
      <c r="D14" s="232">
        <v>10.68</v>
      </c>
    </row>
    <row r="15" spans="1:4">
      <c r="A15" s="1196" t="s">
        <v>647</v>
      </c>
      <c r="B15" s="230" t="s">
        <v>606</v>
      </c>
      <c r="C15" s="231">
        <v>0</v>
      </c>
      <c r="D15" s="232">
        <v>0</v>
      </c>
    </row>
    <row r="16" spans="1:4">
      <c r="A16" s="1196" t="s">
        <v>647</v>
      </c>
      <c r="B16" s="389" t="s">
        <v>507</v>
      </c>
      <c r="C16" s="233">
        <v>504526.91</v>
      </c>
      <c r="D16" s="234">
        <v>100</v>
      </c>
    </row>
    <row r="17" spans="1:4">
      <c r="A17" s="1196" t="s">
        <v>978</v>
      </c>
      <c r="B17" s="230" t="s">
        <v>602</v>
      </c>
      <c r="C17" s="231">
        <v>0</v>
      </c>
      <c r="D17" s="232">
        <v>0</v>
      </c>
    </row>
    <row r="18" spans="1:4">
      <c r="A18" s="1196" t="s">
        <v>978</v>
      </c>
      <c r="B18" s="230" t="s">
        <v>603</v>
      </c>
      <c r="C18" s="231">
        <v>84593</v>
      </c>
      <c r="D18" s="232">
        <v>100</v>
      </c>
    </row>
    <row r="19" spans="1:4">
      <c r="A19" s="1196" t="s">
        <v>978</v>
      </c>
      <c r="B19" s="230" t="s">
        <v>768</v>
      </c>
      <c r="C19" s="231">
        <v>0</v>
      </c>
      <c r="D19" s="232">
        <v>0</v>
      </c>
    </row>
    <row r="20" spans="1:4">
      <c r="A20" s="1196" t="s">
        <v>978</v>
      </c>
      <c r="B20" s="230" t="s">
        <v>606</v>
      </c>
      <c r="C20" s="231">
        <v>0</v>
      </c>
      <c r="D20" s="232">
        <v>0</v>
      </c>
    </row>
    <row r="21" spans="1:4">
      <c r="A21" s="1196" t="s">
        <v>978</v>
      </c>
      <c r="B21" s="389" t="s">
        <v>507</v>
      </c>
      <c r="C21" s="233">
        <v>84593</v>
      </c>
      <c r="D21" s="234">
        <v>100</v>
      </c>
    </row>
    <row r="22" spans="1:4">
      <c r="A22" s="1196" t="s">
        <v>154</v>
      </c>
      <c r="B22" s="230" t="s">
        <v>602</v>
      </c>
      <c r="C22" s="231">
        <v>18699.75</v>
      </c>
      <c r="D22" s="232">
        <v>1.2</v>
      </c>
    </row>
    <row r="23" spans="1:4">
      <c r="A23" s="1196" t="s">
        <v>154</v>
      </c>
      <c r="B23" s="230" t="s">
        <v>603</v>
      </c>
      <c r="C23" s="231">
        <v>1144249.17</v>
      </c>
      <c r="D23" s="232">
        <v>73.44</v>
      </c>
    </row>
    <row r="24" spans="1:4">
      <c r="A24" s="1196" t="s">
        <v>154</v>
      </c>
      <c r="B24" s="230" t="s">
        <v>768</v>
      </c>
      <c r="C24" s="231">
        <v>395136.13</v>
      </c>
      <c r="D24" s="232">
        <v>25.36</v>
      </c>
    </row>
    <row r="25" spans="1:4">
      <c r="A25" s="1196" t="s">
        <v>154</v>
      </c>
      <c r="B25" s="230" t="s">
        <v>606</v>
      </c>
      <c r="C25" s="231">
        <v>0</v>
      </c>
      <c r="D25" s="232">
        <v>0</v>
      </c>
    </row>
    <row r="26" spans="1:4">
      <c r="A26" s="1196" t="s">
        <v>154</v>
      </c>
      <c r="B26" s="389" t="s">
        <v>507</v>
      </c>
      <c r="C26" s="233">
        <v>1558085.05</v>
      </c>
      <c r="D26" s="234">
        <v>100</v>
      </c>
    </row>
    <row r="27" spans="1:4">
      <c r="A27" s="1196" t="s">
        <v>979</v>
      </c>
      <c r="B27" s="230" t="s">
        <v>602</v>
      </c>
      <c r="C27" s="231">
        <v>0</v>
      </c>
      <c r="D27" s="232">
        <v>0</v>
      </c>
    </row>
    <row r="28" spans="1:4">
      <c r="A28" s="1196" t="s">
        <v>979</v>
      </c>
      <c r="B28" s="230" t="s">
        <v>603</v>
      </c>
      <c r="C28" s="231">
        <v>516069.52</v>
      </c>
      <c r="D28" s="232">
        <v>42.4</v>
      </c>
    </row>
    <row r="29" spans="1:4">
      <c r="A29" s="1196" t="s">
        <v>979</v>
      </c>
      <c r="B29" s="230" t="s">
        <v>768</v>
      </c>
      <c r="C29" s="231">
        <v>701187.51</v>
      </c>
      <c r="D29" s="232">
        <v>57.6</v>
      </c>
    </row>
    <row r="30" spans="1:4">
      <c r="A30" s="1196" t="s">
        <v>979</v>
      </c>
      <c r="B30" s="230" t="s">
        <v>606</v>
      </c>
      <c r="C30" s="231">
        <v>0</v>
      </c>
      <c r="D30" s="232">
        <v>0</v>
      </c>
    </row>
    <row r="31" spans="1:4">
      <c r="A31" s="1196" t="s">
        <v>979</v>
      </c>
      <c r="B31" s="389" t="s">
        <v>507</v>
      </c>
      <c r="C31" s="233">
        <v>1217257.03</v>
      </c>
      <c r="D31" s="234">
        <v>100</v>
      </c>
    </row>
    <row r="32" spans="1:4">
      <c r="A32" s="1196" t="s">
        <v>140</v>
      </c>
      <c r="B32" s="230" t="s">
        <v>602</v>
      </c>
      <c r="C32" s="231">
        <v>139774.88</v>
      </c>
      <c r="D32" s="232">
        <v>14.18</v>
      </c>
    </row>
    <row r="33" spans="1:4">
      <c r="A33" s="1196" t="s">
        <v>140</v>
      </c>
      <c r="B33" s="230" t="s">
        <v>603</v>
      </c>
      <c r="C33" s="231">
        <v>587324.02</v>
      </c>
      <c r="D33" s="232">
        <v>59.59</v>
      </c>
    </row>
    <row r="34" spans="1:4">
      <c r="A34" s="1196" t="s">
        <v>140</v>
      </c>
      <c r="B34" s="230" t="s">
        <v>768</v>
      </c>
      <c r="C34" s="231">
        <v>258520.62</v>
      </c>
      <c r="D34" s="232">
        <v>26.23</v>
      </c>
    </row>
    <row r="35" spans="1:4">
      <c r="A35" s="1196" t="s">
        <v>140</v>
      </c>
      <c r="B35" s="230" t="s">
        <v>606</v>
      </c>
      <c r="C35" s="231">
        <v>0</v>
      </c>
      <c r="D35" s="232">
        <v>0</v>
      </c>
    </row>
    <row r="36" spans="1:4">
      <c r="A36" s="1196" t="s">
        <v>140</v>
      </c>
      <c r="B36" s="389" t="s">
        <v>507</v>
      </c>
      <c r="C36" s="233">
        <v>985619.52</v>
      </c>
      <c r="D36" s="234">
        <v>100</v>
      </c>
    </row>
    <row r="37" spans="1:4">
      <c r="A37" s="1196" t="s">
        <v>648</v>
      </c>
      <c r="B37" s="230" t="s">
        <v>602</v>
      </c>
      <c r="C37" s="231">
        <v>60120.6</v>
      </c>
      <c r="D37" s="232">
        <v>7.4891497168109442</v>
      </c>
    </row>
    <row r="38" spans="1:4">
      <c r="A38" s="1196" t="s">
        <v>648</v>
      </c>
      <c r="B38" s="230" t="s">
        <v>603</v>
      </c>
      <c r="C38" s="231">
        <v>742648.77</v>
      </c>
      <c r="D38" s="232">
        <v>92.510850283189058</v>
      </c>
    </row>
    <row r="39" spans="1:4">
      <c r="A39" s="1196" t="s">
        <v>648</v>
      </c>
      <c r="B39" s="230" t="s">
        <v>768</v>
      </c>
      <c r="C39" s="231">
        <v>0</v>
      </c>
      <c r="D39" s="232">
        <v>0</v>
      </c>
    </row>
    <row r="40" spans="1:4">
      <c r="A40" s="1196" t="s">
        <v>648</v>
      </c>
      <c r="B40" s="230" t="s">
        <v>606</v>
      </c>
      <c r="C40" s="231">
        <v>0</v>
      </c>
      <c r="D40" s="232">
        <v>0</v>
      </c>
    </row>
    <row r="41" spans="1:4">
      <c r="A41" s="1196" t="s">
        <v>648</v>
      </c>
      <c r="B41" s="389" t="s">
        <v>507</v>
      </c>
      <c r="C41" s="233">
        <v>802769.37</v>
      </c>
      <c r="D41" s="234">
        <v>100</v>
      </c>
    </row>
    <row r="42" spans="1:4">
      <c r="A42" s="1196" t="s">
        <v>980</v>
      </c>
      <c r="B42" s="230" t="s">
        <v>602</v>
      </c>
      <c r="C42" s="231">
        <v>14849.13</v>
      </c>
      <c r="D42" s="232">
        <v>2.0299999999999998</v>
      </c>
    </row>
    <row r="43" spans="1:4">
      <c r="A43" s="1196" t="s">
        <v>980</v>
      </c>
      <c r="B43" s="230" t="s">
        <v>603</v>
      </c>
      <c r="C43" s="231">
        <v>207758</v>
      </c>
      <c r="D43" s="232">
        <v>28.43</v>
      </c>
    </row>
    <row r="44" spans="1:4">
      <c r="A44" s="1196" t="s">
        <v>980</v>
      </c>
      <c r="B44" s="230" t="s">
        <v>768</v>
      </c>
      <c r="C44" s="231">
        <v>454261.34</v>
      </c>
      <c r="D44" s="232">
        <v>62.18</v>
      </c>
    </row>
    <row r="45" spans="1:4">
      <c r="A45" s="1196" t="s">
        <v>980</v>
      </c>
      <c r="B45" s="230" t="s">
        <v>606</v>
      </c>
      <c r="C45" s="231">
        <v>53798.6</v>
      </c>
      <c r="D45" s="232">
        <v>7.36</v>
      </c>
    </row>
    <row r="46" spans="1:4">
      <c r="A46" s="1196" t="s">
        <v>980</v>
      </c>
      <c r="B46" s="389" t="s">
        <v>507</v>
      </c>
      <c r="C46" s="233">
        <v>730667.07</v>
      </c>
      <c r="D46" s="234">
        <v>100</v>
      </c>
    </row>
    <row r="47" spans="1:4">
      <c r="A47" s="1196" t="s">
        <v>981</v>
      </c>
      <c r="B47" s="230" t="s">
        <v>602</v>
      </c>
      <c r="C47" s="231">
        <v>0</v>
      </c>
      <c r="D47" s="232">
        <v>0</v>
      </c>
    </row>
    <row r="48" spans="1:4">
      <c r="A48" s="1196" t="s">
        <v>981</v>
      </c>
      <c r="B48" s="230" t="s">
        <v>603</v>
      </c>
      <c r="C48" s="231">
        <v>797371.1</v>
      </c>
      <c r="D48" s="232">
        <v>70.489999999999995</v>
      </c>
    </row>
    <row r="49" spans="1:4">
      <c r="A49" s="1196" t="s">
        <v>981</v>
      </c>
      <c r="B49" s="230" t="s">
        <v>768</v>
      </c>
      <c r="C49" s="231">
        <v>333889.19</v>
      </c>
      <c r="D49" s="232">
        <v>29.51</v>
      </c>
    </row>
    <row r="50" spans="1:4">
      <c r="A50" s="1196" t="s">
        <v>981</v>
      </c>
      <c r="B50" s="230" t="s">
        <v>606</v>
      </c>
      <c r="C50" s="231">
        <v>0</v>
      </c>
      <c r="D50" s="232">
        <v>0</v>
      </c>
    </row>
    <row r="51" spans="1:4">
      <c r="A51" s="1196" t="s">
        <v>981</v>
      </c>
      <c r="B51" s="389" t="s">
        <v>507</v>
      </c>
      <c r="C51" s="233">
        <v>1131260.29</v>
      </c>
      <c r="D51" s="234">
        <v>100</v>
      </c>
    </row>
    <row r="52" spans="1:4">
      <c r="A52" s="1196" t="s">
        <v>982</v>
      </c>
      <c r="B52" s="230" t="s">
        <v>602</v>
      </c>
      <c r="C52" s="231">
        <v>0</v>
      </c>
      <c r="D52" s="232">
        <v>0</v>
      </c>
    </row>
    <row r="53" spans="1:4">
      <c r="A53" s="1196" t="s">
        <v>982</v>
      </c>
      <c r="B53" s="230" t="s">
        <v>603</v>
      </c>
      <c r="C53" s="231">
        <v>641929.34</v>
      </c>
      <c r="D53" s="232">
        <v>61.78</v>
      </c>
    </row>
    <row r="54" spans="1:4">
      <c r="A54" s="1196" t="s">
        <v>982</v>
      </c>
      <c r="B54" s="230" t="s">
        <v>768</v>
      </c>
      <c r="C54" s="231">
        <v>393049.71</v>
      </c>
      <c r="D54" s="232">
        <v>37.83</v>
      </c>
    </row>
    <row r="55" spans="1:4">
      <c r="A55" s="1196" t="s">
        <v>982</v>
      </c>
      <c r="B55" s="230" t="s">
        <v>606</v>
      </c>
      <c r="C55" s="231">
        <v>4090.06</v>
      </c>
      <c r="D55" s="232">
        <v>0.39</v>
      </c>
    </row>
    <row r="56" spans="1:4">
      <c r="A56" s="1196" t="s">
        <v>982</v>
      </c>
      <c r="B56" s="389" t="s">
        <v>507</v>
      </c>
      <c r="C56" s="233">
        <v>1039069.11</v>
      </c>
      <c r="D56" s="234">
        <v>100</v>
      </c>
    </row>
    <row r="57" spans="1:4">
      <c r="A57" s="551" t="s">
        <v>769</v>
      </c>
    </row>
  </sheetData>
  <mergeCells count="15">
    <mergeCell ref="A42:A46"/>
    <mergeCell ref="A47:A51"/>
    <mergeCell ref="A52:A56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98425196850393704" bottom="0.98425196850393704" header="0" footer="0"/>
  <pageSetup paperSize="9" scale="64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90">
    <pageSetUpPr fitToPage="1"/>
  </sheetPr>
  <dimension ref="A1:D67"/>
  <sheetViews>
    <sheetView view="pageBreakPreview" zoomScale="75" zoomScaleNormal="100" workbookViewId="0">
      <selection activeCell="E26" sqref="E26"/>
    </sheetView>
  </sheetViews>
  <sheetFormatPr baseColWidth="10" defaultRowHeight="12.75"/>
  <cols>
    <col min="1" max="4" width="30.7109375" style="551" customWidth="1"/>
    <col min="5" max="16384" width="11.42578125" style="551"/>
  </cols>
  <sheetData>
    <row r="1" spans="1:4" ht="18">
      <c r="A1" s="1065" t="s">
        <v>540</v>
      </c>
      <c r="B1" s="1065"/>
      <c r="C1" s="1065"/>
      <c r="D1" s="1065"/>
    </row>
    <row r="2" spans="1:4" ht="12.75" customHeight="1">
      <c r="B2" s="560"/>
      <c r="C2" s="560"/>
      <c r="D2" s="560"/>
    </row>
    <row r="3" spans="1:4" ht="18.75" customHeight="1">
      <c r="A3" s="1151" t="s">
        <v>1180</v>
      </c>
      <c r="B3" s="1151"/>
      <c r="C3" s="1151"/>
      <c r="D3" s="1151"/>
    </row>
    <row r="4" spans="1:4" ht="15.75" thickBot="1">
      <c r="A4" s="550"/>
      <c r="B4" s="550"/>
      <c r="C4" s="550"/>
      <c r="D4" s="550"/>
    </row>
    <row r="5" spans="1:4" ht="36" customHeight="1">
      <c r="A5" s="1198" t="s">
        <v>767</v>
      </c>
      <c r="B5" s="1200" t="s">
        <v>601</v>
      </c>
      <c r="C5" s="1202" t="s">
        <v>542</v>
      </c>
      <c r="D5" s="1203"/>
    </row>
    <row r="6" spans="1:4" ht="36" customHeight="1" thickBot="1">
      <c r="A6" s="1208"/>
      <c r="B6" s="1201"/>
      <c r="C6" s="557" t="s">
        <v>1005</v>
      </c>
      <c r="D6" s="404" t="s">
        <v>940</v>
      </c>
    </row>
    <row r="7" spans="1:4">
      <c r="A7" s="1195" t="s">
        <v>141</v>
      </c>
      <c r="B7" s="405" t="s">
        <v>602</v>
      </c>
      <c r="C7" s="402">
        <v>0</v>
      </c>
      <c r="D7" s="403">
        <v>0</v>
      </c>
    </row>
    <row r="8" spans="1:4">
      <c r="A8" s="1196" t="s">
        <v>141</v>
      </c>
      <c r="B8" s="230" t="s">
        <v>603</v>
      </c>
      <c r="C8" s="231">
        <v>661955.04</v>
      </c>
      <c r="D8" s="232">
        <v>91.01</v>
      </c>
    </row>
    <row r="9" spans="1:4">
      <c r="A9" s="1196" t="s">
        <v>141</v>
      </c>
      <c r="B9" s="230" t="s">
        <v>768</v>
      </c>
      <c r="C9" s="231">
        <v>65383.45</v>
      </c>
      <c r="D9" s="232">
        <v>8.99</v>
      </c>
    </row>
    <row r="10" spans="1:4">
      <c r="A10" s="1196" t="s">
        <v>141</v>
      </c>
      <c r="B10" s="230" t="s">
        <v>606</v>
      </c>
      <c r="C10" s="231">
        <v>0</v>
      </c>
      <c r="D10" s="232">
        <v>0</v>
      </c>
    </row>
    <row r="11" spans="1:4">
      <c r="A11" s="1209" t="s">
        <v>141</v>
      </c>
      <c r="B11" s="230" t="s">
        <v>507</v>
      </c>
      <c r="C11" s="231">
        <v>727338.49</v>
      </c>
      <c r="D11" s="232">
        <v>100</v>
      </c>
    </row>
    <row r="12" spans="1:4">
      <c r="A12" s="1205" t="s">
        <v>276</v>
      </c>
      <c r="B12" s="235" t="s">
        <v>602</v>
      </c>
      <c r="C12" s="236">
        <v>183517.38</v>
      </c>
      <c r="D12" s="237">
        <v>22.79</v>
      </c>
    </row>
    <row r="13" spans="1:4">
      <c r="A13" s="1206"/>
      <c r="B13" s="230" t="s">
        <v>603</v>
      </c>
      <c r="C13" s="231">
        <v>554892.78</v>
      </c>
      <c r="D13" s="232">
        <v>68.91</v>
      </c>
    </row>
    <row r="14" spans="1:4">
      <c r="A14" s="1206"/>
      <c r="B14" s="230" t="s">
        <v>768</v>
      </c>
      <c r="C14" s="231">
        <v>66841.03</v>
      </c>
      <c r="D14" s="232">
        <v>8.3000000000000007</v>
      </c>
    </row>
    <row r="15" spans="1:4">
      <c r="A15" s="1206"/>
      <c r="B15" s="230" t="s">
        <v>606</v>
      </c>
      <c r="C15" s="231">
        <v>0</v>
      </c>
      <c r="D15" s="232">
        <v>0</v>
      </c>
    </row>
    <row r="16" spans="1:4">
      <c r="A16" s="1204"/>
      <c r="B16" s="230" t="s">
        <v>507</v>
      </c>
      <c r="C16" s="231">
        <v>805251.19</v>
      </c>
      <c r="D16" s="232">
        <v>100</v>
      </c>
    </row>
    <row r="17" spans="1:4">
      <c r="A17" s="1196" t="s">
        <v>142</v>
      </c>
      <c r="B17" s="235" t="s">
        <v>602</v>
      </c>
      <c r="C17" s="236">
        <v>0</v>
      </c>
      <c r="D17" s="237">
        <v>0</v>
      </c>
    </row>
    <row r="18" spans="1:4">
      <c r="A18" s="1196" t="s">
        <v>142</v>
      </c>
      <c r="B18" s="230" t="s">
        <v>603</v>
      </c>
      <c r="C18" s="231">
        <v>448979.5</v>
      </c>
      <c r="D18" s="232">
        <v>99.9</v>
      </c>
    </row>
    <row r="19" spans="1:4">
      <c r="A19" s="1196" t="s">
        <v>142</v>
      </c>
      <c r="B19" s="230" t="s">
        <v>768</v>
      </c>
      <c r="C19" s="231">
        <v>471.54</v>
      </c>
      <c r="D19" s="232">
        <v>0.1</v>
      </c>
    </row>
    <row r="20" spans="1:4">
      <c r="A20" s="1196" t="s">
        <v>142</v>
      </c>
      <c r="B20" s="230" t="s">
        <v>606</v>
      </c>
      <c r="C20" s="231">
        <v>0</v>
      </c>
      <c r="D20" s="232">
        <v>0</v>
      </c>
    </row>
    <row r="21" spans="1:4">
      <c r="A21" s="1196" t="s">
        <v>142</v>
      </c>
      <c r="B21" s="230" t="s">
        <v>507</v>
      </c>
      <c r="C21" s="231">
        <v>449451.04</v>
      </c>
      <c r="D21" s="232">
        <v>100</v>
      </c>
    </row>
    <row r="22" spans="1:4">
      <c r="A22" s="1196" t="s">
        <v>657</v>
      </c>
      <c r="B22" s="235" t="s">
        <v>602</v>
      </c>
      <c r="C22" s="236">
        <v>0</v>
      </c>
      <c r="D22" s="237">
        <v>0</v>
      </c>
    </row>
    <row r="23" spans="1:4">
      <c r="A23" s="1196" t="s">
        <v>657</v>
      </c>
      <c r="B23" s="230" t="s">
        <v>603</v>
      </c>
      <c r="C23" s="231">
        <v>118732.29</v>
      </c>
      <c r="D23" s="232">
        <v>11.2</v>
      </c>
    </row>
    <row r="24" spans="1:4">
      <c r="A24" s="1196" t="s">
        <v>657</v>
      </c>
      <c r="B24" s="230" t="s">
        <v>768</v>
      </c>
      <c r="C24" s="231">
        <v>941624.83</v>
      </c>
      <c r="D24" s="232">
        <v>88.8</v>
      </c>
    </row>
    <row r="25" spans="1:4">
      <c r="A25" s="1196" t="s">
        <v>657</v>
      </c>
      <c r="B25" s="230" t="s">
        <v>606</v>
      </c>
      <c r="C25" s="231">
        <v>0</v>
      </c>
      <c r="D25" s="232">
        <v>0</v>
      </c>
    </row>
    <row r="26" spans="1:4">
      <c r="A26" s="1196" t="s">
        <v>657</v>
      </c>
      <c r="B26" s="230" t="s">
        <v>507</v>
      </c>
      <c r="C26" s="231">
        <v>1060357.1200000001</v>
      </c>
      <c r="D26" s="232">
        <v>100</v>
      </c>
    </row>
    <row r="27" spans="1:4">
      <c r="A27" s="1205" t="s">
        <v>277</v>
      </c>
      <c r="B27" s="235" t="s">
        <v>602</v>
      </c>
      <c r="C27" s="236">
        <v>772806.01</v>
      </c>
      <c r="D27" s="237">
        <v>62.57</v>
      </c>
    </row>
    <row r="28" spans="1:4">
      <c r="A28" s="1206"/>
      <c r="B28" s="230" t="s">
        <v>603</v>
      </c>
      <c r="C28" s="231">
        <v>437004.98</v>
      </c>
      <c r="D28" s="232">
        <v>35.39</v>
      </c>
    </row>
    <row r="29" spans="1:4">
      <c r="A29" s="1206"/>
      <c r="B29" s="230" t="s">
        <v>768</v>
      </c>
      <c r="C29" s="231">
        <v>25183.599999999999</v>
      </c>
      <c r="D29" s="232">
        <v>2.04</v>
      </c>
    </row>
    <row r="30" spans="1:4">
      <c r="A30" s="1206"/>
      <c r="B30" s="230" t="s">
        <v>606</v>
      </c>
      <c r="C30" s="231">
        <v>0</v>
      </c>
      <c r="D30" s="232">
        <v>0</v>
      </c>
    </row>
    <row r="31" spans="1:4">
      <c r="A31" s="1206"/>
      <c r="B31" s="230" t="s">
        <v>507</v>
      </c>
      <c r="C31" s="231">
        <v>1234994.5900000001</v>
      </c>
      <c r="D31" s="232">
        <v>100</v>
      </c>
    </row>
    <row r="32" spans="1:4">
      <c r="A32" s="1210" t="s">
        <v>1163</v>
      </c>
      <c r="B32" s="563" t="s">
        <v>602</v>
      </c>
      <c r="C32" s="583">
        <v>161034.60999999999</v>
      </c>
      <c r="D32" s="584">
        <v>23.26</v>
      </c>
    </row>
    <row r="33" spans="1:4">
      <c r="A33" s="1211"/>
      <c r="B33" s="569" t="s">
        <v>603</v>
      </c>
      <c r="C33" s="585">
        <v>531240.73</v>
      </c>
      <c r="D33" s="586">
        <v>76.739999999999995</v>
      </c>
    </row>
    <row r="34" spans="1:4">
      <c r="A34" s="1211"/>
      <c r="B34" s="569" t="s">
        <v>1071</v>
      </c>
      <c r="C34" s="585">
        <v>0</v>
      </c>
      <c r="D34" s="586">
        <v>0</v>
      </c>
    </row>
    <row r="35" spans="1:4">
      <c r="A35" s="1211"/>
      <c r="B35" s="569" t="s">
        <v>606</v>
      </c>
      <c r="C35" s="585">
        <v>0</v>
      </c>
      <c r="D35" s="586">
        <v>0</v>
      </c>
    </row>
    <row r="36" spans="1:4">
      <c r="A36" s="1211"/>
      <c r="B36" s="587" t="s">
        <v>629</v>
      </c>
      <c r="C36" s="588">
        <v>692275.34</v>
      </c>
      <c r="D36" s="589">
        <v>100</v>
      </c>
    </row>
    <row r="37" spans="1:4">
      <c r="A37" s="1196" t="s">
        <v>983</v>
      </c>
      <c r="B37" s="235" t="s">
        <v>602</v>
      </c>
      <c r="C37" s="236">
        <v>60766.12</v>
      </c>
      <c r="D37" s="237">
        <v>4.33</v>
      </c>
    </row>
    <row r="38" spans="1:4">
      <c r="A38" s="1196" t="s">
        <v>983</v>
      </c>
      <c r="B38" s="230" t="s">
        <v>603</v>
      </c>
      <c r="C38" s="231">
        <v>1246568.48</v>
      </c>
      <c r="D38" s="232">
        <v>88.81</v>
      </c>
    </row>
    <row r="39" spans="1:4">
      <c r="A39" s="1196" t="s">
        <v>983</v>
      </c>
      <c r="B39" s="230" t="s">
        <v>768</v>
      </c>
      <c r="C39" s="231">
        <v>96274.1</v>
      </c>
      <c r="D39" s="232">
        <v>6.86</v>
      </c>
    </row>
    <row r="40" spans="1:4">
      <c r="A40" s="1196" t="s">
        <v>983</v>
      </c>
      <c r="B40" s="230" t="s">
        <v>606</v>
      </c>
      <c r="C40" s="231">
        <v>0</v>
      </c>
      <c r="D40" s="232">
        <v>0</v>
      </c>
    </row>
    <row r="41" spans="1:4">
      <c r="A41" s="1196" t="s">
        <v>983</v>
      </c>
      <c r="B41" s="389" t="s">
        <v>507</v>
      </c>
      <c r="C41" s="233">
        <v>1403608.7</v>
      </c>
      <c r="D41" s="234">
        <v>100</v>
      </c>
    </row>
    <row r="42" spans="1:4">
      <c r="A42" s="1196" t="s">
        <v>984</v>
      </c>
      <c r="B42" s="230" t="s">
        <v>602</v>
      </c>
      <c r="C42" s="231">
        <v>0</v>
      </c>
      <c r="D42" s="232">
        <v>0</v>
      </c>
    </row>
    <row r="43" spans="1:4">
      <c r="A43" s="1196" t="s">
        <v>984</v>
      </c>
      <c r="B43" s="230" t="s">
        <v>603</v>
      </c>
      <c r="C43" s="231">
        <v>376518.05</v>
      </c>
      <c r="D43" s="232">
        <v>59.74</v>
      </c>
    </row>
    <row r="44" spans="1:4">
      <c r="A44" s="1196" t="s">
        <v>984</v>
      </c>
      <c r="B44" s="230" t="s">
        <v>768</v>
      </c>
      <c r="C44" s="231">
        <v>253768.28</v>
      </c>
      <c r="D44" s="232">
        <v>40.26</v>
      </c>
    </row>
    <row r="45" spans="1:4">
      <c r="A45" s="1196" t="s">
        <v>984</v>
      </c>
      <c r="B45" s="230" t="s">
        <v>606</v>
      </c>
      <c r="C45" s="231">
        <v>0</v>
      </c>
      <c r="D45" s="232">
        <v>0</v>
      </c>
    </row>
    <row r="46" spans="1:4">
      <c r="A46" s="1196" t="s">
        <v>984</v>
      </c>
      <c r="B46" s="389" t="s">
        <v>507</v>
      </c>
      <c r="C46" s="233">
        <v>630286.32999999996</v>
      </c>
      <c r="D46" s="234">
        <v>100</v>
      </c>
    </row>
    <row r="47" spans="1:4">
      <c r="A47" s="1196" t="s">
        <v>985</v>
      </c>
      <c r="B47" s="230" t="s">
        <v>602</v>
      </c>
      <c r="C47" s="231">
        <v>0</v>
      </c>
      <c r="D47" s="232">
        <v>0</v>
      </c>
    </row>
    <row r="48" spans="1:4">
      <c r="A48" s="1196" t="s">
        <v>985</v>
      </c>
      <c r="B48" s="230" t="s">
        <v>603</v>
      </c>
      <c r="C48" s="231">
        <v>0</v>
      </c>
      <c r="D48" s="232">
        <v>0</v>
      </c>
    </row>
    <row r="49" spans="1:4">
      <c r="A49" s="1196" t="s">
        <v>985</v>
      </c>
      <c r="B49" s="230" t="s">
        <v>768</v>
      </c>
      <c r="C49" s="231">
        <v>203436.43</v>
      </c>
      <c r="D49" s="232">
        <v>100</v>
      </c>
    </row>
    <row r="50" spans="1:4">
      <c r="A50" s="1196" t="s">
        <v>985</v>
      </c>
      <c r="B50" s="230" t="s">
        <v>606</v>
      </c>
      <c r="C50" s="231">
        <v>0</v>
      </c>
      <c r="D50" s="232">
        <v>0</v>
      </c>
    </row>
    <row r="51" spans="1:4">
      <c r="A51" s="1196" t="s">
        <v>985</v>
      </c>
      <c r="B51" s="389" t="s">
        <v>507</v>
      </c>
      <c r="C51" s="233">
        <v>203436.43</v>
      </c>
      <c r="D51" s="234">
        <v>100</v>
      </c>
    </row>
    <row r="52" spans="1:4">
      <c r="A52" s="1196" t="s">
        <v>986</v>
      </c>
      <c r="B52" s="230" t="s">
        <v>602</v>
      </c>
      <c r="C52" s="231">
        <v>0</v>
      </c>
      <c r="D52" s="232">
        <v>0</v>
      </c>
    </row>
    <row r="53" spans="1:4">
      <c r="A53" s="1196" t="s">
        <v>986</v>
      </c>
      <c r="B53" s="230" t="s">
        <v>603</v>
      </c>
      <c r="C53" s="231">
        <v>546022.74</v>
      </c>
      <c r="D53" s="232">
        <v>50.53</v>
      </c>
    </row>
    <row r="54" spans="1:4">
      <c r="A54" s="1196" t="s">
        <v>986</v>
      </c>
      <c r="B54" s="230" t="s">
        <v>768</v>
      </c>
      <c r="C54" s="231">
        <v>534586</v>
      </c>
      <c r="D54" s="232">
        <v>49.47</v>
      </c>
    </row>
    <row r="55" spans="1:4">
      <c r="A55" s="1196" t="s">
        <v>986</v>
      </c>
      <c r="B55" s="230" t="s">
        <v>606</v>
      </c>
      <c r="C55" s="231">
        <v>0</v>
      </c>
      <c r="D55" s="232">
        <v>0</v>
      </c>
    </row>
    <row r="56" spans="1:4">
      <c r="A56" s="1196" t="s">
        <v>986</v>
      </c>
      <c r="B56" s="389" t="s">
        <v>507</v>
      </c>
      <c r="C56" s="233">
        <v>1080608.74</v>
      </c>
      <c r="D56" s="234">
        <v>100</v>
      </c>
    </row>
    <row r="57" spans="1:4">
      <c r="A57" s="1196" t="s">
        <v>987</v>
      </c>
      <c r="B57" s="230" t="s">
        <v>602</v>
      </c>
      <c r="C57" s="231">
        <v>345258.33</v>
      </c>
      <c r="D57" s="232">
        <v>42.57</v>
      </c>
    </row>
    <row r="58" spans="1:4">
      <c r="A58" s="1196" t="s">
        <v>987</v>
      </c>
      <c r="B58" s="230" t="s">
        <v>603</v>
      </c>
      <c r="C58" s="231">
        <v>465790.64</v>
      </c>
      <c r="D58" s="232">
        <v>57.43</v>
      </c>
    </row>
    <row r="59" spans="1:4">
      <c r="A59" s="1196" t="s">
        <v>987</v>
      </c>
      <c r="B59" s="230" t="s">
        <v>768</v>
      </c>
      <c r="C59" s="231">
        <v>0</v>
      </c>
      <c r="D59" s="232">
        <v>0</v>
      </c>
    </row>
    <row r="60" spans="1:4">
      <c r="A60" s="1196" t="s">
        <v>987</v>
      </c>
      <c r="B60" s="230" t="s">
        <v>606</v>
      </c>
      <c r="C60" s="231">
        <v>0</v>
      </c>
      <c r="D60" s="232">
        <v>0</v>
      </c>
    </row>
    <row r="61" spans="1:4">
      <c r="A61" s="1196" t="s">
        <v>987</v>
      </c>
      <c r="B61" s="389" t="s">
        <v>507</v>
      </c>
      <c r="C61" s="233">
        <v>811048.97</v>
      </c>
      <c r="D61" s="234">
        <v>100</v>
      </c>
    </row>
    <row r="62" spans="1:4">
      <c r="A62" s="1196" t="s">
        <v>153</v>
      </c>
      <c r="B62" s="230" t="s">
        <v>602</v>
      </c>
      <c r="C62" s="231">
        <v>481245.62</v>
      </c>
      <c r="D62" s="232">
        <v>45.57</v>
      </c>
    </row>
    <row r="63" spans="1:4">
      <c r="A63" s="1196" t="s">
        <v>153</v>
      </c>
      <c r="B63" s="230" t="s">
        <v>603</v>
      </c>
      <c r="C63" s="231">
        <v>574096.16</v>
      </c>
      <c r="D63" s="232">
        <v>54.36</v>
      </c>
    </row>
    <row r="64" spans="1:4">
      <c r="A64" s="1196" t="s">
        <v>153</v>
      </c>
      <c r="B64" s="230" t="s">
        <v>768</v>
      </c>
      <c r="C64" s="231">
        <v>784.61</v>
      </c>
      <c r="D64" s="232">
        <v>7.0000000000000007E-2</v>
      </c>
    </row>
    <row r="65" spans="1:4">
      <c r="A65" s="1196" t="s">
        <v>153</v>
      </c>
      <c r="B65" s="230" t="s">
        <v>606</v>
      </c>
      <c r="C65" s="231">
        <v>0</v>
      </c>
      <c r="D65" s="232">
        <v>0</v>
      </c>
    </row>
    <row r="66" spans="1:4" ht="13.5" thickBot="1">
      <c r="A66" s="1212" t="s">
        <v>153</v>
      </c>
      <c r="B66" s="479" t="s">
        <v>507</v>
      </c>
      <c r="C66" s="480">
        <v>1056126.3899999999</v>
      </c>
      <c r="D66" s="481">
        <v>100</v>
      </c>
    </row>
    <row r="67" spans="1:4">
      <c r="A67" s="551" t="s">
        <v>769</v>
      </c>
    </row>
  </sheetData>
  <mergeCells count="17">
    <mergeCell ref="A42:A46"/>
    <mergeCell ref="A47:A51"/>
    <mergeCell ref="A52:A56"/>
    <mergeCell ref="A57:A61"/>
    <mergeCell ref="A62:A66"/>
    <mergeCell ref="A37:A41"/>
    <mergeCell ref="A1:D1"/>
    <mergeCell ref="A3:D3"/>
    <mergeCell ref="A5:A6"/>
    <mergeCell ref="B5:B6"/>
    <mergeCell ref="C5:D5"/>
    <mergeCell ref="A7:A11"/>
    <mergeCell ref="A12:A16"/>
    <mergeCell ref="A17:A21"/>
    <mergeCell ref="A22:A26"/>
    <mergeCell ref="A27:A31"/>
    <mergeCell ref="A32:A36"/>
  </mergeCells>
  <printOptions horizontalCentered="1"/>
  <pageMargins left="0.78740157480314965" right="0.78740157480314965" top="0.98425196850393704" bottom="0.98425196850393704" header="0" footer="0"/>
  <pageSetup paperSize="9" scale="64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D97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4" width="30.7109375" style="551" customWidth="1"/>
    <col min="5" max="16384" width="11.42578125" style="551"/>
  </cols>
  <sheetData>
    <row r="1" spans="1:4" ht="18">
      <c r="A1" s="1065" t="s">
        <v>607</v>
      </c>
      <c r="B1" s="1065"/>
      <c r="C1" s="1065"/>
      <c r="D1" s="1065"/>
    </row>
    <row r="2" spans="1:4">
      <c r="A2" s="26"/>
      <c r="B2" s="26"/>
      <c r="C2" s="26"/>
      <c r="D2" s="26"/>
    </row>
    <row r="3" spans="1:4" ht="21.75" customHeight="1">
      <c r="A3" s="1207" t="s">
        <v>1181</v>
      </c>
      <c r="B3" s="1207"/>
      <c r="C3" s="1207"/>
      <c r="D3" s="1207"/>
    </row>
    <row r="4" spans="1:4" ht="13.5" thickBot="1"/>
    <row r="5" spans="1:4" ht="26.25" customHeight="1">
      <c r="A5" s="1125" t="s">
        <v>608</v>
      </c>
      <c r="B5" s="1168" t="s">
        <v>249</v>
      </c>
      <c r="C5" s="1154" t="s">
        <v>542</v>
      </c>
      <c r="D5" s="1077"/>
    </row>
    <row r="6" spans="1:4" ht="36" customHeight="1" thickBot="1">
      <c r="A6" s="1126"/>
      <c r="B6" s="1184"/>
      <c r="C6" s="206" t="s">
        <v>1005</v>
      </c>
      <c r="D6" s="559" t="s">
        <v>940</v>
      </c>
    </row>
    <row r="7" spans="1:4">
      <c r="A7" s="1213" t="s">
        <v>140</v>
      </c>
      <c r="B7" s="401" t="s">
        <v>207</v>
      </c>
      <c r="C7" s="410">
        <v>729372.53</v>
      </c>
      <c r="D7" s="411">
        <v>74</v>
      </c>
    </row>
    <row r="8" spans="1:4">
      <c r="A8" s="1214"/>
      <c r="B8" s="195" t="s">
        <v>602</v>
      </c>
      <c r="C8" s="407">
        <v>236011.78</v>
      </c>
      <c r="D8" s="412">
        <v>23.94</v>
      </c>
    </row>
    <row r="9" spans="1:4">
      <c r="A9" s="1214"/>
      <c r="B9" s="195" t="s">
        <v>603</v>
      </c>
      <c r="C9" s="407">
        <v>6602.69</v>
      </c>
      <c r="D9" s="412">
        <v>0.67</v>
      </c>
    </row>
    <row r="10" spans="1:4">
      <c r="A10" s="1214"/>
      <c r="B10" s="195" t="s">
        <v>1071</v>
      </c>
      <c r="C10" s="407">
        <v>0</v>
      </c>
      <c r="D10" s="412">
        <v>0</v>
      </c>
    </row>
    <row r="11" spans="1:4">
      <c r="A11" s="1214"/>
      <c r="B11" s="195" t="s">
        <v>606</v>
      </c>
      <c r="C11" s="407">
        <v>0</v>
      </c>
      <c r="D11" s="412">
        <v>0</v>
      </c>
    </row>
    <row r="12" spans="1:4">
      <c r="A12" s="1214"/>
      <c r="B12" s="145" t="s">
        <v>549</v>
      </c>
      <c r="C12" s="407">
        <v>971987</v>
      </c>
      <c r="D12" s="412">
        <v>98.61</v>
      </c>
    </row>
    <row r="13" spans="1:4" ht="25.5">
      <c r="A13" s="1214"/>
      <c r="B13" s="408" t="s">
        <v>550</v>
      </c>
      <c r="C13" s="407">
        <v>4805.5</v>
      </c>
      <c r="D13" s="412">
        <v>0.49</v>
      </c>
    </row>
    <row r="14" spans="1:4">
      <c r="A14" s="1214"/>
      <c r="B14" s="145" t="s">
        <v>551</v>
      </c>
      <c r="C14" s="407">
        <v>8827.02</v>
      </c>
      <c r="D14" s="412">
        <v>0.9</v>
      </c>
    </row>
    <row r="15" spans="1:4">
      <c r="A15" s="1214"/>
      <c r="B15" s="510" t="s">
        <v>507</v>
      </c>
      <c r="C15" s="409">
        <v>985619.52</v>
      </c>
      <c r="D15" s="413">
        <v>100</v>
      </c>
    </row>
    <row r="16" spans="1:4">
      <c r="A16" s="1214" t="s">
        <v>139</v>
      </c>
      <c r="B16" s="195" t="s">
        <v>207</v>
      </c>
      <c r="C16" s="406">
        <v>541226.71</v>
      </c>
      <c r="D16" s="414">
        <v>68.069999999999993</v>
      </c>
    </row>
    <row r="17" spans="1:4">
      <c r="A17" s="1214"/>
      <c r="B17" s="195" t="s">
        <v>602</v>
      </c>
      <c r="C17" s="407">
        <v>224083.8</v>
      </c>
      <c r="D17" s="412">
        <v>28.19</v>
      </c>
    </row>
    <row r="18" spans="1:4">
      <c r="A18" s="1214"/>
      <c r="B18" s="195" t="s">
        <v>603</v>
      </c>
      <c r="C18" s="407">
        <v>1003.4</v>
      </c>
      <c r="D18" s="412">
        <v>0.13</v>
      </c>
    </row>
    <row r="19" spans="1:4">
      <c r="A19" s="1214"/>
      <c r="B19" s="195" t="s">
        <v>1071</v>
      </c>
      <c r="C19" s="407">
        <v>886.21</v>
      </c>
      <c r="D19" s="412">
        <v>0.11</v>
      </c>
    </row>
    <row r="20" spans="1:4">
      <c r="A20" s="1214"/>
      <c r="B20" s="195" t="s">
        <v>606</v>
      </c>
      <c r="C20" s="407">
        <v>0</v>
      </c>
      <c r="D20" s="412">
        <v>0</v>
      </c>
    </row>
    <row r="21" spans="1:4">
      <c r="A21" s="1214"/>
      <c r="B21" s="145" t="s">
        <v>549</v>
      </c>
      <c r="C21" s="407">
        <v>767200.12</v>
      </c>
      <c r="D21" s="412">
        <v>96.5</v>
      </c>
    </row>
    <row r="22" spans="1:4" ht="25.5">
      <c r="A22" s="1214"/>
      <c r="B22" s="408" t="s">
        <v>550</v>
      </c>
      <c r="C22" s="407">
        <v>6282.19</v>
      </c>
      <c r="D22" s="412">
        <v>0.79</v>
      </c>
    </row>
    <row r="23" spans="1:4">
      <c r="A23" s="1214"/>
      <c r="B23" s="145" t="s">
        <v>551</v>
      </c>
      <c r="C23" s="407">
        <v>21556.11</v>
      </c>
      <c r="D23" s="412">
        <v>2.71</v>
      </c>
    </row>
    <row r="24" spans="1:4">
      <c r="A24" s="1214"/>
      <c r="B24" s="510" t="s">
        <v>507</v>
      </c>
      <c r="C24" s="409">
        <v>795038.42</v>
      </c>
      <c r="D24" s="413">
        <v>100</v>
      </c>
    </row>
    <row r="25" spans="1:4">
      <c r="A25" s="1214" t="s">
        <v>142</v>
      </c>
      <c r="B25" s="211" t="s">
        <v>207</v>
      </c>
      <c r="C25" s="406">
        <v>422211.93</v>
      </c>
      <c r="D25" s="414">
        <v>93.94</v>
      </c>
    </row>
    <row r="26" spans="1:4">
      <c r="A26" s="1214"/>
      <c r="B26" s="195" t="s">
        <v>602</v>
      </c>
      <c r="C26" s="407">
        <v>10183.43</v>
      </c>
      <c r="D26" s="412">
        <v>2.27</v>
      </c>
    </row>
    <row r="27" spans="1:4">
      <c r="A27" s="1214"/>
      <c r="B27" s="195" t="s">
        <v>603</v>
      </c>
      <c r="C27" s="407">
        <v>0</v>
      </c>
      <c r="D27" s="412">
        <v>0</v>
      </c>
    </row>
    <row r="28" spans="1:4">
      <c r="A28" s="1214"/>
      <c r="B28" s="195" t="s">
        <v>1071</v>
      </c>
      <c r="C28" s="407">
        <v>0</v>
      </c>
      <c r="D28" s="412">
        <v>0</v>
      </c>
    </row>
    <row r="29" spans="1:4">
      <c r="A29" s="1214"/>
      <c r="B29" s="195" t="s">
        <v>606</v>
      </c>
      <c r="C29" s="407">
        <v>0</v>
      </c>
      <c r="D29" s="412">
        <v>0</v>
      </c>
    </row>
    <row r="30" spans="1:4">
      <c r="A30" s="1214"/>
      <c r="B30" s="145" t="s">
        <v>549</v>
      </c>
      <c r="C30" s="407">
        <v>432395.36</v>
      </c>
      <c r="D30" s="412">
        <v>96.21</v>
      </c>
    </row>
    <row r="31" spans="1:4" ht="25.5">
      <c r="A31" s="1214"/>
      <c r="B31" s="408" t="s">
        <v>550</v>
      </c>
      <c r="C31" s="407">
        <v>2750.91</v>
      </c>
      <c r="D31" s="412">
        <v>0.61</v>
      </c>
    </row>
    <row r="32" spans="1:4">
      <c r="A32" s="1214"/>
      <c r="B32" s="145" t="s">
        <v>551</v>
      </c>
      <c r="C32" s="407">
        <v>14304.77</v>
      </c>
      <c r="D32" s="412">
        <v>3.18</v>
      </c>
    </row>
    <row r="33" spans="1:4">
      <c r="A33" s="1214"/>
      <c r="B33" s="510" t="s">
        <v>507</v>
      </c>
      <c r="C33" s="409">
        <v>449451.04</v>
      </c>
      <c r="D33" s="413">
        <v>100</v>
      </c>
    </row>
    <row r="34" spans="1:4">
      <c r="A34" s="1214" t="s">
        <v>141</v>
      </c>
      <c r="B34" s="195" t="s">
        <v>207</v>
      </c>
      <c r="C34" s="406">
        <v>702112.35</v>
      </c>
      <c r="D34" s="414">
        <v>96.53</v>
      </c>
    </row>
    <row r="35" spans="1:4">
      <c r="A35" s="1214"/>
      <c r="B35" s="195" t="s">
        <v>602</v>
      </c>
      <c r="C35" s="407">
        <v>7121.9</v>
      </c>
      <c r="D35" s="412">
        <v>0.98</v>
      </c>
    </row>
    <row r="36" spans="1:4">
      <c r="A36" s="1214"/>
      <c r="B36" s="195" t="s">
        <v>603</v>
      </c>
      <c r="C36" s="407">
        <v>0</v>
      </c>
      <c r="D36" s="412">
        <v>0</v>
      </c>
    </row>
    <row r="37" spans="1:4">
      <c r="A37" s="1214"/>
      <c r="B37" s="195" t="s">
        <v>1071</v>
      </c>
      <c r="C37" s="407">
        <v>0</v>
      </c>
      <c r="D37" s="412">
        <v>0</v>
      </c>
    </row>
    <row r="38" spans="1:4">
      <c r="A38" s="1214"/>
      <c r="B38" s="195" t="s">
        <v>606</v>
      </c>
      <c r="C38" s="407">
        <v>0</v>
      </c>
      <c r="D38" s="412">
        <v>0</v>
      </c>
    </row>
    <row r="39" spans="1:4">
      <c r="A39" s="1214"/>
      <c r="B39" s="145" t="s">
        <v>549</v>
      </c>
      <c r="C39" s="407">
        <v>709234.25</v>
      </c>
      <c r="D39" s="412">
        <v>97.51</v>
      </c>
    </row>
    <row r="40" spans="1:4" ht="25.5">
      <c r="A40" s="1214"/>
      <c r="B40" s="408" t="s">
        <v>550</v>
      </c>
      <c r="C40" s="407">
        <v>7494.38</v>
      </c>
      <c r="D40" s="412">
        <v>1.03</v>
      </c>
    </row>
    <row r="41" spans="1:4">
      <c r="A41" s="1214"/>
      <c r="B41" s="145" t="s">
        <v>551</v>
      </c>
      <c r="C41" s="407">
        <v>10609.86</v>
      </c>
      <c r="D41" s="412">
        <v>1.46</v>
      </c>
    </row>
    <row r="42" spans="1:4">
      <c r="A42" s="1214"/>
      <c r="B42" s="510" t="s">
        <v>507</v>
      </c>
      <c r="C42" s="409">
        <v>727338.49</v>
      </c>
      <c r="D42" s="413">
        <v>100</v>
      </c>
    </row>
    <row r="43" spans="1:4">
      <c r="A43" s="1214" t="s">
        <v>984</v>
      </c>
      <c r="B43" s="211" t="s">
        <v>207</v>
      </c>
      <c r="C43" s="406">
        <v>472494.61</v>
      </c>
      <c r="D43" s="414">
        <v>74.97</v>
      </c>
    </row>
    <row r="44" spans="1:4">
      <c r="A44" s="1214"/>
      <c r="B44" s="195" t="s">
        <v>602</v>
      </c>
      <c r="C44" s="407">
        <v>121826.14</v>
      </c>
      <c r="D44" s="412">
        <v>19.329999999999998</v>
      </c>
    </row>
    <row r="45" spans="1:4">
      <c r="A45" s="1214"/>
      <c r="B45" s="195" t="s">
        <v>603</v>
      </c>
      <c r="C45" s="407">
        <v>4528.3</v>
      </c>
      <c r="D45" s="412">
        <v>0.72</v>
      </c>
    </row>
    <row r="46" spans="1:4">
      <c r="A46" s="1214"/>
      <c r="B46" s="195" t="s">
        <v>1071</v>
      </c>
      <c r="C46" s="407">
        <v>0</v>
      </c>
      <c r="D46" s="412">
        <v>0</v>
      </c>
    </row>
    <row r="47" spans="1:4">
      <c r="A47" s="1214"/>
      <c r="B47" s="195" t="s">
        <v>606</v>
      </c>
      <c r="C47" s="407">
        <v>0</v>
      </c>
      <c r="D47" s="412">
        <v>0</v>
      </c>
    </row>
    <row r="48" spans="1:4">
      <c r="A48" s="1214"/>
      <c r="B48" s="145" t="s">
        <v>549</v>
      </c>
      <c r="C48" s="407">
        <v>598849.05000000005</v>
      </c>
      <c r="D48" s="412">
        <v>95.02</v>
      </c>
    </row>
    <row r="49" spans="1:4" ht="25.5">
      <c r="A49" s="1214"/>
      <c r="B49" s="408" t="s">
        <v>550</v>
      </c>
      <c r="C49" s="407">
        <v>9418.76</v>
      </c>
      <c r="D49" s="412">
        <v>1.49</v>
      </c>
    </row>
    <row r="50" spans="1:4">
      <c r="A50" s="1214"/>
      <c r="B50" s="145" t="s">
        <v>551</v>
      </c>
      <c r="C50" s="407">
        <v>22018.52</v>
      </c>
      <c r="D50" s="412">
        <v>3.49</v>
      </c>
    </row>
    <row r="51" spans="1:4">
      <c r="A51" s="1214"/>
      <c r="B51" s="510" t="s">
        <v>507</v>
      </c>
      <c r="C51" s="409">
        <v>630286.32999999996</v>
      </c>
      <c r="D51" s="413">
        <v>100</v>
      </c>
    </row>
    <row r="52" spans="1:4">
      <c r="A52" s="1215" t="s">
        <v>965</v>
      </c>
      <c r="B52" s="195" t="s">
        <v>207</v>
      </c>
      <c r="C52" s="406">
        <v>636207.75</v>
      </c>
      <c r="D52" s="414">
        <v>82.33</v>
      </c>
    </row>
    <row r="53" spans="1:4">
      <c r="A53" s="1214"/>
      <c r="B53" s="195" t="s">
        <v>602</v>
      </c>
      <c r="C53" s="407">
        <v>31862.11</v>
      </c>
      <c r="D53" s="412">
        <v>4.12</v>
      </c>
    </row>
    <row r="54" spans="1:4">
      <c r="A54" s="1214"/>
      <c r="B54" s="195" t="s">
        <v>603</v>
      </c>
      <c r="C54" s="407">
        <v>15389.82</v>
      </c>
      <c r="D54" s="412">
        <v>1.99</v>
      </c>
    </row>
    <row r="55" spans="1:4">
      <c r="A55" s="1214"/>
      <c r="B55" s="195" t="s">
        <v>1071</v>
      </c>
      <c r="C55" s="407">
        <v>0</v>
      </c>
      <c r="D55" s="412">
        <v>0</v>
      </c>
    </row>
    <row r="56" spans="1:4">
      <c r="A56" s="1214"/>
      <c r="B56" s="195" t="s">
        <v>606</v>
      </c>
      <c r="C56" s="407">
        <v>0</v>
      </c>
      <c r="D56" s="412">
        <v>0</v>
      </c>
    </row>
    <row r="57" spans="1:4">
      <c r="A57" s="1214"/>
      <c r="B57" s="145" t="s">
        <v>549</v>
      </c>
      <c r="C57" s="407">
        <v>683459.68</v>
      </c>
      <c r="D57" s="412">
        <v>88.44</v>
      </c>
    </row>
    <row r="58" spans="1:4" ht="25.5">
      <c r="A58" s="1214"/>
      <c r="B58" s="408" t="s">
        <v>550</v>
      </c>
      <c r="C58" s="407">
        <v>3656.53</v>
      </c>
      <c r="D58" s="412">
        <v>0.47</v>
      </c>
    </row>
    <row r="59" spans="1:4">
      <c r="A59" s="1214"/>
      <c r="B59" s="145" t="s">
        <v>551</v>
      </c>
      <c r="C59" s="407">
        <v>85719.66</v>
      </c>
      <c r="D59" s="412">
        <v>11.09</v>
      </c>
    </row>
    <row r="60" spans="1:4">
      <c r="A60" s="1214"/>
      <c r="B60" s="510" t="s">
        <v>507</v>
      </c>
      <c r="C60" s="409">
        <v>772835.87</v>
      </c>
      <c r="D60" s="413">
        <v>100</v>
      </c>
    </row>
    <row r="61" spans="1:4">
      <c r="A61" s="1214" t="s">
        <v>979</v>
      </c>
      <c r="B61" s="211" t="s">
        <v>207</v>
      </c>
      <c r="C61" s="406">
        <v>1095970.92</v>
      </c>
      <c r="D61" s="414">
        <v>90.04</v>
      </c>
    </row>
    <row r="62" spans="1:4">
      <c r="A62" s="1214"/>
      <c r="B62" s="195" t="s">
        <v>602</v>
      </c>
      <c r="C62" s="407">
        <v>99844.03</v>
      </c>
      <c r="D62" s="412">
        <v>8.1999999999999993</v>
      </c>
    </row>
    <row r="63" spans="1:4">
      <c r="A63" s="1214"/>
      <c r="B63" s="195" t="s">
        <v>603</v>
      </c>
      <c r="C63" s="407">
        <v>418.57</v>
      </c>
      <c r="D63" s="412">
        <v>0.03</v>
      </c>
    </row>
    <row r="64" spans="1:4">
      <c r="A64" s="1214"/>
      <c r="B64" s="195" t="s">
        <v>1071</v>
      </c>
      <c r="C64" s="407">
        <v>0</v>
      </c>
      <c r="D64" s="412">
        <v>0</v>
      </c>
    </row>
    <row r="65" spans="1:4">
      <c r="A65" s="1214"/>
      <c r="B65" s="195" t="s">
        <v>606</v>
      </c>
      <c r="C65" s="407">
        <v>0</v>
      </c>
      <c r="D65" s="412">
        <v>0</v>
      </c>
    </row>
    <row r="66" spans="1:4">
      <c r="A66" s="1214"/>
      <c r="B66" s="145" t="s">
        <v>549</v>
      </c>
      <c r="C66" s="407">
        <v>1196233.52</v>
      </c>
      <c r="D66" s="412">
        <v>98.27</v>
      </c>
    </row>
    <row r="67" spans="1:4" ht="25.5">
      <c r="A67" s="1214"/>
      <c r="B67" s="408" t="s">
        <v>550</v>
      </c>
      <c r="C67" s="407">
        <v>9024.06</v>
      </c>
      <c r="D67" s="412">
        <v>0.74</v>
      </c>
    </row>
    <row r="68" spans="1:4">
      <c r="A68" s="1214"/>
      <c r="B68" s="145" t="s">
        <v>551</v>
      </c>
      <c r="C68" s="407">
        <v>11999.45</v>
      </c>
      <c r="D68" s="412">
        <v>0.99</v>
      </c>
    </row>
    <row r="69" spans="1:4">
      <c r="A69" s="1214"/>
      <c r="B69" s="510" t="s">
        <v>507</v>
      </c>
      <c r="C69" s="409">
        <v>1217257.03</v>
      </c>
      <c r="D69" s="413">
        <v>100</v>
      </c>
    </row>
    <row r="70" spans="1:4">
      <c r="A70" s="1214" t="s">
        <v>971</v>
      </c>
      <c r="B70" s="195" t="s">
        <v>207</v>
      </c>
      <c r="C70" s="406">
        <v>536830.19999999995</v>
      </c>
      <c r="D70" s="414">
        <v>90.83</v>
      </c>
    </row>
    <row r="71" spans="1:4">
      <c r="A71" s="1214"/>
      <c r="B71" s="195" t="s">
        <v>602</v>
      </c>
      <c r="C71" s="407">
        <v>23910.83</v>
      </c>
      <c r="D71" s="412">
        <v>4.05</v>
      </c>
    </row>
    <row r="72" spans="1:4">
      <c r="A72" s="1214"/>
      <c r="B72" s="195" t="s">
        <v>603</v>
      </c>
      <c r="C72" s="407">
        <v>1290.99</v>
      </c>
      <c r="D72" s="412">
        <v>0.22</v>
      </c>
    </row>
    <row r="73" spans="1:4">
      <c r="A73" s="1214"/>
      <c r="B73" s="195" t="s">
        <v>1071</v>
      </c>
      <c r="C73" s="407">
        <v>0</v>
      </c>
      <c r="D73" s="412">
        <v>0</v>
      </c>
    </row>
    <row r="74" spans="1:4">
      <c r="A74" s="1214"/>
      <c r="B74" s="195" t="s">
        <v>606</v>
      </c>
      <c r="C74" s="407">
        <v>0</v>
      </c>
      <c r="D74" s="412">
        <v>0</v>
      </c>
    </row>
    <row r="75" spans="1:4">
      <c r="A75" s="1214"/>
      <c r="B75" s="145" t="s">
        <v>549</v>
      </c>
      <c r="C75" s="407">
        <v>562032.02</v>
      </c>
      <c r="D75" s="412">
        <v>95.1</v>
      </c>
    </row>
    <row r="76" spans="1:4" ht="25.5">
      <c r="A76" s="1214"/>
      <c r="B76" s="408" t="s">
        <v>550</v>
      </c>
      <c r="C76" s="407">
        <v>2419.54</v>
      </c>
      <c r="D76" s="412">
        <v>0.41</v>
      </c>
    </row>
    <row r="77" spans="1:4">
      <c r="A77" s="1214"/>
      <c r="B77" s="145" t="s">
        <v>551</v>
      </c>
      <c r="C77" s="407">
        <v>26537.33</v>
      </c>
      <c r="D77" s="412">
        <v>4.49</v>
      </c>
    </row>
    <row r="78" spans="1:4">
      <c r="A78" s="1214"/>
      <c r="B78" s="510" t="s">
        <v>507</v>
      </c>
      <c r="C78" s="409">
        <v>590988.89</v>
      </c>
      <c r="D78" s="413">
        <v>100</v>
      </c>
    </row>
    <row r="79" spans="1:4">
      <c r="A79" s="1214" t="s">
        <v>157</v>
      </c>
      <c r="B79" s="211" t="s">
        <v>207</v>
      </c>
      <c r="C79" s="406">
        <v>1087704.43</v>
      </c>
      <c r="D79" s="414">
        <v>54.75</v>
      </c>
    </row>
    <row r="80" spans="1:4">
      <c r="A80" s="1214"/>
      <c r="B80" s="195" t="s">
        <v>602</v>
      </c>
      <c r="C80" s="407">
        <v>800067.02</v>
      </c>
      <c r="D80" s="412">
        <v>40.270000000000003</v>
      </c>
    </row>
    <row r="81" spans="1:4">
      <c r="A81" s="1214"/>
      <c r="B81" s="195" t="s">
        <v>603</v>
      </c>
      <c r="C81" s="407">
        <v>47221.95</v>
      </c>
      <c r="D81" s="412">
        <v>2.38</v>
      </c>
    </row>
    <row r="82" spans="1:4">
      <c r="A82" s="1214"/>
      <c r="B82" s="195" t="s">
        <v>1071</v>
      </c>
      <c r="C82" s="407">
        <v>0</v>
      </c>
      <c r="D82" s="412">
        <v>0</v>
      </c>
    </row>
    <row r="83" spans="1:4">
      <c r="A83" s="1214"/>
      <c r="B83" s="195" t="s">
        <v>606</v>
      </c>
      <c r="C83" s="407">
        <v>0</v>
      </c>
      <c r="D83" s="412">
        <v>0</v>
      </c>
    </row>
    <row r="84" spans="1:4">
      <c r="A84" s="1214"/>
      <c r="B84" s="145" t="s">
        <v>549</v>
      </c>
      <c r="C84" s="407">
        <v>1934993.4</v>
      </c>
      <c r="D84" s="412">
        <v>97.4</v>
      </c>
    </row>
    <row r="85" spans="1:4" ht="25.5">
      <c r="A85" s="1214"/>
      <c r="B85" s="408" t="s">
        <v>550</v>
      </c>
      <c r="C85" s="407">
        <v>36852.83</v>
      </c>
      <c r="D85" s="412">
        <v>1.85</v>
      </c>
    </row>
    <row r="86" spans="1:4">
      <c r="A86" s="1214"/>
      <c r="B86" s="145" t="s">
        <v>551</v>
      </c>
      <c r="C86" s="407">
        <v>14976.92</v>
      </c>
      <c r="D86" s="412">
        <v>0.75</v>
      </c>
    </row>
    <row r="87" spans="1:4">
      <c r="A87" s="1214"/>
      <c r="B87" s="510" t="s">
        <v>507</v>
      </c>
      <c r="C87" s="409">
        <v>1986823.15</v>
      </c>
      <c r="D87" s="413">
        <v>100</v>
      </c>
    </row>
    <row r="88" spans="1:4">
      <c r="A88" s="1214" t="s">
        <v>964</v>
      </c>
      <c r="B88" s="195" t="s">
        <v>207</v>
      </c>
      <c r="C88" s="407">
        <v>801403.93</v>
      </c>
      <c r="D88" s="414">
        <v>36.82</v>
      </c>
    </row>
    <row r="89" spans="1:4">
      <c r="A89" s="1214"/>
      <c r="B89" s="195" t="s">
        <v>602</v>
      </c>
      <c r="C89" s="407">
        <v>1080694.21</v>
      </c>
      <c r="D89" s="412">
        <v>49.65</v>
      </c>
    </row>
    <row r="90" spans="1:4">
      <c r="A90" s="1214"/>
      <c r="B90" s="195" t="s">
        <v>603</v>
      </c>
      <c r="C90" s="407">
        <v>226477.66</v>
      </c>
      <c r="D90" s="412">
        <v>10.4</v>
      </c>
    </row>
    <row r="91" spans="1:4">
      <c r="A91" s="1214"/>
      <c r="B91" s="195" t="s">
        <v>1071</v>
      </c>
      <c r="C91" s="407">
        <v>0</v>
      </c>
      <c r="D91" s="412">
        <v>0</v>
      </c>
    </row>
    <row r="92" spans="1:4">
      <c r="A92" s="1214"/>
      <c r="B92" s="195" t="s">
        <v>606</v>
      </c>
      <c r="C92" s="407">
        <v>0</v>
      </c>
      <c r="D92" s="412">
        <v>0</v>
      </c>
    </row>
    <row r="93" spans="1:4">
      <c r="A93" s="1214"/>
      <c r="B93" s="145" t="s">
        <v>549</v>
      </c>
      <c r="C93" s="407">
        <v>2108575.7999999998</v>
      </c>
      <c r="D93" s="412">
        <v>96.87</v>
      </c>
    </row>
    <row r="94" spans="1:4" ht="25.5">
      <c r="A94" s="1214"/>
      <c r="B94" s="408" t="s">
        <v>550</v>
      </c>
      <c r="C94" s="407">
        <v>45872.21</v>
      </c>
      <c r="D94" s="412">
        <v>2.11</v>
      </c>
    </row>
    <row r="95" spans="1:4">
      <c r="A95" s="1214"/>
      <c r="B95" s="145" t="s">
        <v>551</v>
      </c>
      <c r="C95" s="407">
        <v>22182.04</v>
      </c>
      <c r="D95" s="412">
        <v>1.02</v>
      </c>
    </row>
    <row r="96" spans="1:4">
      <c r="A96" s="1214"/>
      <c r="B96" s="510" t="s">
        <v>507</v>
      </c>
      <c r="C96" s="409">
        <v>2176630.0499999998</v>
      </c>
      <c r="D96" s="413">
        <v>100</v>
      </c>
    </row>
    <row r="97" spans="1:1">
      <c r="A97" s="551" t="s">
        <v>769</v>
      </c>
    </row>
  </sheetData>
  <mergeCells count="15">
    <mergeCell ref="A70:A78"/>
    <mergeCell ref="A79:A87"/>
    <mergeCell ref="A88:A96"/>
    <mergeCell ref="A16:A24"/>
    <mergeCell ref="A25:A33"/>
    <mergeCell ref="A34:A42"/>
    <mergeCell ref="A43:A51"/>
    <mergeCell ref="A52:A60"/>
    <mergeCell ref="A61:A69"/>
    <mergeCell ref="A7:A15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rowBreaks count="2" manualBreakCount="2">
    <brk id="121" max="4" man="1"/>
    <brk id="123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D88"/>
  <sheetViews>
    <sheetView view="pageBreakPreview" zoomScale="75" zoomScaleNormal="100" workbookViewId="0">
      <selection activeCell="E26" sqref="E26"/>
    </sheetView>
  </sheetViews>
  <sheetFormatPr baseColWidth="10" defaultRowHeight="12.75"/>
  <cols>
    <col min="1" max="4" width="30.7109375" style="551" customWidth="1"/>
    <col min="5" max="16384" width="11.42578125" style="551"/>
  </cols>
  <sheetData>
    <row r="1" spans="1:4" ht="18">
      <c r="A1" s="1065" t="s">
        <v>607</v>
      </c>
      <c r="B1" s="1065"/>
      <c r="C1" s="1065"/>
      <c r="D1" s="1065"/>
    </row>
    <row r="2" spans="1:4">
      <c r="A2" s="26"/>
      <c r="B2" s="26"/>
      <c r="C2" s="26"/>
      <c r="D2" s="26"/>
    </row>
    <row r="3" spans="1:4" ht="21.75" customHeight="1">
      <c r="A3" s="1207" t="s">
        <v>1182</v>
      </c>
      <c r="B3" s="1207"/>
      <c r="C3" s="1207"/>
      <c r="D3" s="1207"/>
    </row>
    <row r="4" spans="1:4" ht="13.5" thickBot="1">
      <c r="A4" s="212"/>
      <c r="B4" s="212"/>
      <c r="C4" s="212"/>
      <c r="D4" s="212"/>
    </row>
    <row r="5" spans="1:4" ht="28.5" customHeight="1">
      <c r="A5" s="1125" t="s">
        <v>608</v>
      </c>
      <c r="B5" s="1168" t="s">
        <v>249</v>
      </c>
      <c r="C5" s="1154" t="s">
        <v>542</v>
      </c>
      <c r="D5" s="1077"/>
    </row>
    <row r="6" spans="1:4" ht="28.5" customHeight="1" thickBot="1">
      <c r="A6" s="1126"/>
      <c r="B6" s="1184"/>
      <c r="C6" s="206" t="s">
        <v>1005</v>
      </c>
      <c r="D6" s="559" t="s">
        <v>940</v>
      </c>
    </row>
    <row r="7" spans="1:4">
      <c r="A7" s="1213" t="s">
        <v>976</v>
      </c>
      <c r="B7" s="401" t="s">
        <v>207</v>
      </c>
      <c r="C7" s="410">
        <v>1173741.8700000001</v>
      </c>
      <c r="D7" s="411">
        <v>86.98</v>
      </c>
    </row>
    <row r="8" spans="1:4">
      <c r="A8" s="1214"/>
      <c r="B8" s="195" t="s">
        <v>602</v>
      </c>
      <c r="C8" s="407">
        <v>145820.78</v>
      </c>
      <c r="D8" s="412">
        <v>10.8</v>
      </c>
    </row>
    <row r="9" spans="1:4">
      <c r="A9" s="1214"/>
      <c r="B9" s="195" t="s">
        <v>603</v>
      </c>
      <c r="C9" s="407">
        <v>0</v>
      </c>
      <c r="D9" s="412">
        <v>0</v>
      </c>
    </row>
    <row r="10" spans="1:4">
      <c r="A10" s="1214"/>
      <c r="B10" s="195" t="s">
        <v>1071</v>
      </c>
      <c r="C10" s="407">
        <v>0</v>
      </c>
      <c r="D10" s="412">
        <v>0</v>
      </c>
    </row>
    <row r="11" spans="1:4">
      <c r="A11" s="1214"/>
      <c r="B11" s="195" t="s">
        <v>606</v>
      </c>
      <c r="C11" s="407">
        <v>0</v>
      </c>
      <c r="D11" s="412">
        <v>0</v>
      </c>
    </row>
    <row r="12" spans="1:4">
      <c r="A12" s="1214"/>
      <c r="B12" s="145" t="s">
        <v>549</v>
      </c>
      <c r="C12" s="407">
        <v>1319562.6499999999</v>
      </c>
      <c r="D12" s="412">
        <v>97.78</v>
      </c>
    </row>
    <row r="13" spans="1:4" ht="25.5">
      <c r="A13" s="1214"/>
      <c r="B13" s="408" t="s">
        <v>550</v>
      </c>
      <c r="C13" s="407">
        <v>12592.33</v>
      </c>
      <c r="D13" s="412">
        <v>0.93</v>
      </c>
    </row>
    <row r="14" spans="1:4">
      <c r="A14" s="1214"/>
      <c r="B14" s="145" t="s">
        <v>551</v>
      </c>
      <c r="C14" s="407">
        <v>17454.150000000001</v>
      </c>
      <c r="D14" s="412">
        <v>1.29</v>
      </c>
    </row>
    <row r="15" spans="1:4">
      <c r="A15" s="1214"/>
      <c r="B15" s="510" t="s">
        <v>507</v>
      </c>
      <c r="C15" s="415">
        <v>1349609.13</v>
      </c>
      <c r="D15" s="413">
        <v>100</v>
      </c>
    </row>
    <row r="16" spans="1:4">
      <c r="A16" s="1214" t="s">
        <v>968</v>
      </c>
      <c r="B16" s="195" t="s">
        <v>207</v>
      </c>
      <c r="C16" s="406">
        <v>1018736.41</v>
      </c>
      <c r="D16" s="414">
        <v>73.98</v>
      </c>
    </row>
    <row r="17" spans="1:4">
      <c r="A17" s="1214"/>
      <c r="B17" s="195" t="s">
        <v>602</v>
      </c>
      <c r="C17" s="407">
        <v>318854.33</v>
      </c>
      <c r="D17" s="412">
        <v>23.15</v>
      </c>
    </row>
    <row r="18" spans="1:4">
      <c r="A18" s="1214"/>
      <c r="B18" s="195" t="s">
        <v>603</v>
      </c>
      <c r="C18" s="407">
        <v>98.77</v>
      </c>
      <c r="D18" s="412">
        <v>0.01</v>
      </c>
    </row>
    <row r="19" spans="1:4">
      <c r="A19" s="1214"/>
      <c r="B19" s="195" t="s">
        <v>1071</v>
      </c>
      <c r="C19" s="407">
        <v>0</v>
      </c>
      <c r="D19" s="412">
        <v>0</v>
      </c>
    </row>
    <row r="20" spans="1:4">
      <c r="A20" s="1214"/>
      <c r="B20" s="195" t="s">
        <v>606</v>
      </c>
      <c r="C20" s="407">
        <v>0</v>
      </c>
      <c r="D20" s="412">
        <v>0</v>
      </c>
    </row>
    <row r="21" spans="1:4">
      <c r="A21" s="1214"/>
      <c r="B21" s="145" t="s">
        <v>549</v>
      </c>
      <c r="C21" s="407">
        <v>1337689.51</v>
      </c>
      <c r="D21" s="412">
        <v>97.14</v>
      </c>
    </row>
    <row r="22" spans="1:4" ht="25.5">
      <c r="A22" s="1214"/>
      <c r="B22" s="408" t="s">
        <v>550</v>
      </c>
      <c r="C22" s="407">
        <v>15039.32</v>
      </c>
      <c r="D22" s="412">
        <v>1.0900000000000001</v>
      </c>
    </row>
    <row r="23" spans="1:4">
      <c r="A23" s="1214"/>
      <c r="B23" s="145" t="s">
        <v>551</v>
      </c>
      <c r="C23" s="407">
        <v>24402.02</v>
      </c>
      <c r="D23" s="412">
        <v>1.77</v>
      </c>
    </row>
    <row r="24" spans="1:4">
      <c r="A24" s="1214"/>
      <c r="B24" s="510" t="s">
        <v>507</v>
      </c>
      <c r="C24" s="409">
        <v>1377130.85</v>
      </c>
      <c r="D24" s="413">
        <v>100</v>
      </c>
    </row>
    <row r="25" spans="1:4">
      <c r="A25" s="1214" t="s">
        <v>980</v>
      </c>
      <c r="B25" s="211" t="s">
        <v>207</v>
      </c>
      <c r="C25" s="406">
        <v>622519.52</v>
      </c>
      <c r="D25" s="414">
        <v>85.2</v>
      </c>
    </row>
    <row r="26" spans="1:4">
      <c r="A26" s="1214"/>
      <c r="B26" s="195" t="s">
        <v>602</v>
      </c>
      <c r="C26" s="407">
        <v>57705.93</v>
      </c>
      <c r="D26" s="412">
        <v>7.9</v>
      </c>
    </row>
    <row r="27" spans="1:4">
      <c r="A27" s="1214"/>
      <c r="B27" s="195" t="s">
        <v>603</v>
      </c>
      <c r="C27" s="407">
        <v>6025.71</v>
      </c>
      <c r="D27" s="412">
        <v>0.82</v>
      </c>
    </row>
    <row r="28" spans="1:4">
      <c r="A28" s="1214"/>
      <c r="B28" s="195" t="s">
        <v>1071</v>
      </c>
      <c r="C28" s="407">
        <v>0</v>
      </c>
      <c r="D28" s="412">
        <v>0</v>
      </c>
    </row>
    <row r="29" spans="1:4">
      <c r="A29" s="1214"/>
      <c r="B29" s="195" t="s">
        <v>606</v>
      </c>
      <c r="C29" s="407">
        <v>0</v>
      </c>
      <c r="D29" s="412">
        <v>0</v>
      </c>
    </row>
    <row r="30" spans="1:4">
      <c r="A30" s="1214"/>
      <c r="B30" s="145" t="s">
        <v>549</v>
      </c>
      <c r="C30" s="407">
        <v>686251.16</v>
      </c>
      <c r="D30" s="412">
        <v>93.92</v>
      </c>
    </row>
    <row r="31" spans="1:4" ht="25.5">
      <c r="A31" s="1214"/>
      <c r="B31" s="408" t="s">
        <v>550</v>
      </c>
      <c r="C31" s="407">
        <v>6936.46</v>
      </c>
      <c r="D31" s="412">
        <v>0.95</v>
      </c>
    </row>
    <row r="32" spans="1:4">
      <c r="A32" s="1214"/>
      <c r="B32" s="145" t="s">
        <v>551</v>
      </c>
      <c r="C32" s="407">
        <v>37479.449999999997</v>
      </c>
      <c r="D32" s="412">
        <v>5.13</v>
      </c>
    </row>
    <row r="33" spans="1:4">
      <c r="A33" s="1214"/>
      <c r="B33" s="510" t="s">
        <v>507</v>
      </c>
      <c r="C33" s="409">
        <v>730667.07</v>
      </c>
      <c r="D33" s="413">
        <v>100</v>
      </c>
    </row>
    <row r="34" spans="1:4">
      <c r="A34" s="1214" t="s">
        <v>966</v>
      </c>
      <c r="B34" s="195" t="s">
        <v>207</v>
      </c>
      <c r="C34" s="406">
        <v>447018.6</v>
      </c>
      <c r="D34" s="414">
        <v>60.11</v>
      </c>
    </row>
    <row r="35" spans="1:4">
      <c r="A35" s="1214"/>
      <c r="B35" s="195" t="s">
        <v>602</v>
      </c>
      <c r="C35" s="407">
        <v>128612.25</v>
      </c>
      <c r="D35" s="412">
        <v>17.3</v>
      </c>
    </row>
    <row r="36" spans="1:4">
      <c r="A36" s="1214"/>
      <c r="B36" s="195" t="s">
        <v>603</v>
      </c>
      <c r="C36" s="407">
        <v>104841.38</v>
      </c>
      <c r="D36" s="412">
        <v>14.1</v>
      </c>
    </row>
    <row r="37" spans="1:4">
      <c r="A37" s="1214"/>
      <c r="B37" s="195" t="s">
        <v>1071</v>
      </c>
      <c r="C37" s="407">
        <v>2464.3000000000002</v>
      </c>
      <c r="D37" s="412">
        <v>0.33</v>
      </c>
    </row>
    <row r="38" spans="1:4">
      <c r="A38" s="1214"/>
      <c r="B38" s="195" t="s">
        <v>606</v>
      </c>
      <c r="C38" s="407">
        <v>0</v>
      </c>
      <c r="D38" s="412">
        <v>0</v>
      </c>
    </row>
    <row r="39" spans="1:4">
      <c r="A39" s="1214"/>
      <c r="B39" s="145" t="s">
        <v>549</v>
      </c>
      <c r="C39" s="407">
        <v>682936.53</v>
      </c>
      <c r="D39" s="412">
        <v>91.84</v>
      </c>
    </row>
    <row r="40" spans="1:4" ht="25.5">
      <c r="A40" s="1214"/>
      <c r="B40" s="408" t="s">
        <v>550</v>
      </c>
      <c r="C40" s="407">
        <v>23256.93</v>
      </c>
      <c r="D40" s="412">
        <v>3.13</v>
      </c>
    </row>
    <row r="41" spans="1:4">
      <c r="A41" s="1214"/>
      <c r="B41" s="145" t="s">
        <v>551</v>
      </c>
      <c r="C41" s="407">
        <v>37394.76</v>
      </c>
      <c r="D41" s="412">
        <v>5.03</v>
      </c>
    </row>
    <row r="42" spans="1:4">
      <c r="A42" s="1214"/>
      <c r="B42" s="510" t="s">
        <v>507</v>
      </c>
      <c r="C42" s="409">
        <v>743588.22</v>
      </c>
      <c r="D42" s="413">
        <v>100</v>
      </c>
    </row>
    <row r="43" spans="1:4">
      <c r="A43" s="1214" t="s">
        <v>973</v>
      </c>
      <c r="B43" s="211" t="s">
        <v>207</v>
      </c>
      <c r="C43" s="406">
        <v>1158994.1000000001</v>
      </c>
      <c r="D43" s="414">
        <v>91.64</v>
      </c>
    </row>
    <row r="44" spans="1:4">
      <c r="A44" s="1214"/>
      <c r="B44" s="195" t="s">
        <v>602</v>
      </c>
      <c r="C44" s="407">
        <v>73183.78</v>
      </c>
      <c r="D44" s="412">
        <v>5.79</v>
      </c>
    </row>
    <row r="45" spans="1:4">
      <c r="A45" s="1214"/>
      <c r="B45" s="195" t="s">
        <v>603</v>
      </c>
      <c r="C45" s="407">
        <v>0</v>
      </c>
      <c r="D45" s="412">
        <v>0</v>
      </c>
    </row>
    <row r="46" spans="1:4">
      <c r="A46" s="1214"/>
      <c r="B46" s="195" t="s">
        <v>1071</v>
      </c>
      <c r="C46" s="407">
        <v>0</v>
      </c>
      <c r="D46" s="412">
        <v>0</v>
      </c>
    </row>
    <row r="47" spans="1:4">
      <c r="A47" s="1214"/>
      <c r="B47" s="195" t="s">
        <v>606</v>
      </c>
      <c r="C47" s="407">
        <v>0</v>
      </c>
      <c r="D47" s="412">
        <v>0</v>
      </c>
    </row>
    <row r="48" spans="1:4">
      <c r="A48" s="1214"/>
      <c r="B48" s="145" t="s">
        <v>549</v>
      </c>
      <c r="C48" s="407">
        <v>1232177.8799999999</v>
      </c>
      <c r="D48" s="412">
        <v>97.43</v>
      </c>
    </row>
    <row r="49" spans="1:4" ht="25.5">
      <c r="A49" s="1214"/>
      <c r="B49" s="408" t="s">
        <v>550</v>
      </c>
      <c r="C49" s="407">
        <v>7348.83</v>
      </c>
      <c r="D49" s="412">
        <v>0.57999999999999996</v>
      </c>
    </row>
    <row r="50" spans="1:4">
      <c r="A50" s="1214"/>
      <c r="B50" s="145" t="s">
        <v>551</v>
      </c>
      <c r="C50" s="407">
        <v>25168.94</v>
      </c>
      <c r="D50" s="412">
        <v>1.99</v>
      </c>
    </row>
    <row r="51" spans="1:4">
      <c r="A51" s="1214"/>
      <c r="B51" s="510" t="s">
        <v>507</v>
      </c>
      <c r="C51" s="409">
        <v>1264695.6499999999</v>
      </c>
      <c r="D51" s="413">
        <v>100</v>
      </c>
    </row>
    <row r="52" spans="1:4">
      <c r="A52" s="1214" t="s">
        <v>963</v>
      </c>
      <c r="B52" s="211" t="s">
        <v>207</v>
      </c>
      <c r="C52" s="406">
        <v>729588.92</v>
      </c>
      <c r="D52" s="414">
        <v>83.15</v>
      </c>
    </row>
    <row r="53" spans="1:4">
      <c r="A53" s="1214"/>
      <c r="B53" s="195" t="s">
        <v>602</v>
      </c>
      <c r="C53" s="407">
        <v>96777.93</v>
      </c>
      <c r="D53" s="412">
        <v>11.03</v>
      </c>
    </row>
    <row r="54" spans="1:4">
      <c r="A54" s="1214"/>
      <c r="B54" s="195" t="s">
        <v>603</v>
      </c>
      <c r="C54" s="407">
        <v>20020.22</v>
      </c>
      <c r="D54" s="412">
        <v>2.2799999999999998</v>
      </c>
    </row>
    <row r="55" spans="1:4">
      <c r="A55" s="1214"/>
      <c r="B55" s="195" t="s">
        <v>1071</v>
      </c>
      <c r="C55" s="407">
        <v>0</v>
      </c>
      <c r="D55" s="412">
        <v>0</v>
      </c>
    </row>
    <row r="56" spans="1:4">
      <c r="A56" s="1214"/>
      <c r="B56" s="195" t="s">
        <v>606</v>
      </c>
      <c r="C56" s="407">
        <v>0</v>
      </c>
      <c r="D56" s="412">
        <v>0</v>
      </c>
    </row>
    <row r="57" spans="1:4">
      <c r="A57" s="1214"/>
      <c r="B57" s="145" t="s">
        <v>549</v>
      </c>
      <c r="C57" s="407">
        <v>846387.07</v>
      </c>
      <c r="D57" s="412">
        <v>96.46</v>
      </c>
    </row>
    <row r="58" spans="1:4" ht="25.5">
      <c r="A58" s="1214"/>
      <c r="B58" s="408" t="s">
        <v>550</v>
      </c>
      <c r="C58" s="407">
        <v>10391.5</v>
      </c>
      <c r="D58" s="412">
        <v>1.18</v>
      </c>
    </row>
    <row r="59" spans="1:4">
      <c r="A59" s="1214"/>
      <c r="B59" s="145" t="s">
        <v>551</v>
      </c>
      <c r="C59" s="407">
        <v>20710.009999999998</v>
      </c>
      <c r="D59" s="412">
        <v>2.36</v>
      </c>
    </row>
    <row r="60" spans="1:4">
      <c r="A60" s="1214"/>
      <c r="B60" s="510" t="s">
        <v>507</v>
      </c>
      <c r="C60" s="409">
        <v>877488.58</v>
      </c>
      <c r="D60" s="413">
        <v>100</v>
      </c>
    </row>
    <row r="61" spans="1:4">
      <c r="A61" s="1214" t="s">
        <v>983</v>
      </c>
      <c r="B61" s="211" t="s">
        <v>207</v>
      </c>
      <c r="C61" s="406">
        <v>568244.18000000005</v>
      </c>
      <c r="D61" s="414">
        <v>40.49</v>
      </c>
    </row>
    <row r="62" spans="1:4">
      <c r="A62" s="1214"/>
      <c r="B62" s="195" t="s">
        <v>602</v>
      </c>
      <c r="C62" s="407">
        <v>497138.69</v>
      </c>
      <c r="D62" s="412">
        <v>35.42</v>
      </c>
    </row>
    <row r="63" spans="1:4">
      <c r="A63" s="1214"/>
      <c r="B63" s="195" t="s">
        <v>603</v>
      </c>
      <c r="C63" s="407">
        <v>251154.42</v>
      </c>
      <c r="D63" s="412">
        <v>17.89</v>
      </c>
    </row>
    <row r="64" spans="1:4">
      <c r="A64" s="1214"/>
      <c r="B64" s="195" t="s">
        <v>1071</v>
      </c>
      <c r="C64" s="407">
        <v>0</v>
      </c>
      <c r="D64" s="412">
        <v>0</v>
      </c>
    </row>
    <row r="65" spans="1:4">
      <c r="A65" s="1214"/>
      <c r="B65" s="195" t="s">
        <v>606</v>
      </c>
      <c r="C65" s="407">
        <v>0</v>
      </c>
      <c r="D65" s="412">
        <v>0</v>
      </c>
    </row>
    <row r="66" spans="1:4">
      <c r="A66" s="1214"/>
      <c r="B66" s="145" t="s">
        <v>549</v>
      </c>
      <c r="C66" s="407">
        <v>1316537.29</v>
      </c>
      <c r="D66" s="412">
        <v>93.8</v>
      </c>
    </row>
    <row r="67" spans="1:4" ht="25.5">
      <c r="A67" s="1214"/>
      <c r="B67" s="408" t="s">
        <v>550</v>
      </c>
      <c r="C67" s="407">
        <v>32742.13</v>
      </c>
      <c r="D67" s="412">
        <v>2.33</v>
      </c>
    </row>
    <row r="68" spans="1:4">
      <c r="A68" s="1214"/>
      <c r="B68" s="145" t="s">
        <v>551</v>
      </c>
      <c r="C68" s="407">
        <v>54329.279999999999</v>
      </c>
      <c r="D68" s="412">
        <v>3.87</v>
      </c>
    </row>
    <row r="69" spans="1:4">
      <c r="A69" s="1214"/>
      <c r="B69" s="510" t="s">
        <v>507</v>
      </c>
      <c r="C69" s="409">
        <v>1403608.7</v>
      </c>
      <c r="D69" s="413">
        <v>100</v>
      </c>
    </row>
    <row r="70" spans="1:4">
      <c r="A70" s="1214" t="s">
        <v>974</v>
      </c>
      <c r="B70" s="211" t="s">
        <v>207</v>
      </c>
      <c r="C70" s="406">
        <v>646577.4</v>
      </c>
      <c r="D70" s="414">
        <v>63.84</v>
      </c>
    </row>
    <row r="71" spans="1:4">
      <c r="A71" s="1214"/>
      <c r="B71" s="195" t="s">
        <v>602</v>
      </c>
      <c r="C71" s="407">
        <v>148319.26999999999</v>
      </c>
      <c r="D71" s="412">
        <v>14.64</v>
      </c>
    </row>
    <row r="72" spans="1:4">
      <c r="A72" s="1214"/>
      <c r="B72" s="195" t="s">
        <v>603</v>
      </c>
      <c r="C72" s="407">
        <v>141412.51999999999</v>
      </c>
      <c r="D72" s="412">
        <v>13.96</v>
      </c>
    </row>
    <row r="73" spans="1:4">
      <c r="A73" s="1214"/>
      <c r="B73" s="195" t="s">
        <v>1071</v>
      </c>
      <c r="C73" s="407">
        <v>0</v>
      </c>
      <c r="D73" s="412">
        <v>0</v>
      </c>
    </row>
    <row r="74" spans="1:4">
      <c r="A74" s="1214"/>
      <c r="B74" s="195" t="s">
        <v>606</v>
      </c>
      <c r="C74" s="407">
        <v>0</v>
      </c>
      <c r="D74" s="412">
        <v>0</v>
      </c>
    </row>
    <row r="75" spans="1:4">
      <c r="A75" s="1214"/>
      <c r="B75" s="145" t="s">
        <v>549</v>
      </c>
      <c r="C75" s="407">
        <v>936309.19</v>
      </c>
      <c r="D75" s="412">
        <v>92.44</v>
      </c>
    </row>
    <row r="76" spans="1:4" ht="25.5">
      <c r="A76" s="1214"/>
      <c r="B76" s="408" t="s">
        <v>550</v>
      </c>
      <c r="C76" s="407">
        <v>51524.58</v>
      </c>
      <c r="D76" s="412">
        <v>5.09</v>
      </c>
    </row>
    <row r="77" spans="1:4">
      <c r="A77" s="1214"/>
      <c r="B77" s="145" t="s">
        <v>551</v>
      </c>
      <c r="C77" s="407">
        <v>24967.439999999999</v>
      </c>
      <c r="D77" s="412">
        <v>2.4700000000000002</v>
      </c>
    </row>
    <row r="78" spans="1:4">
      <c r="A78" s="1214"/>
      <c r="B78" s="510" t="s">
        <v>507</v>
      </c>
      <c r="C78" s="409">
        <v>1012801.21</v>
      </c>
      <c r="D78" s="413">
        <v>100</v>
      </c>
    </row>
    <row r="79" spans="1:4">
      <c r="A79" s="1214" t="s">
        <v>978</v>
      </c>
      <c r="B79" s="211" t="s">
        <v>207</v>
      </c>
      <c r="C79" s="406">
        <v>46237.760000000002</v>
      </c>
      <c r="D79" s="414">
        <v>54.66</v>
      </c>
    </row>
    <row r="80" spans="1:4">
      <c r="A80" s="1214"/>
      <c r="B80" s="195" t="s">
        <v>602</v>
      </c>
      <c r="C80" s="407">
        <v>0</v>
      </c>
      <c r="D80" s="412">
        <v>0</v>
      </c>
    </row>
    <row r="81" spans="1:4">
      <c r="A81" s="1214"/>
      <c r="B81" s="195" t="s">
        <v>603</v>
      </c>
      <c r="C81" s="407">
        <v>31110.58</v>
      </c>
      <c r="D81" s="412">
        <v>36.78</v>
      </c>
    </row>
    <row r="82" spans="1:4">
      <c r="A82" s="1214"/>
      <c r="B82" s="195" t="s">
        <v>1071</v>
      </c>
      <c r="C82" s="407">
        <v>1414.18</v>
      </c>
      <c r="D82" s="412">
        <v>1.67</v>
      </c>
    </row>
    <row r="83" spans="1:4">
      <c r="A83" s="1214"/>
      <c r="B83" s="195" t="s">
        <v>606</v>
      </c>
      <c r="C83" s="407">
        <v>0</v>
      </c>
      <c r="D83" s="412">
        <v>0</v>
      </c>
    </row>
    <row r="84" spans="1:4">
      <c r="A84" s="1214"/>
      <c r="B84" s="145" t="s">
        <v>549</v>
      </c>
      <c r="C84" s="407">
        <v>78762.52</v>
      </c>
      <c r="D84" s="412">
        <v>93.11</v>
      </c>
    </row>
    <row r="85" spans="1:4" ht="25.5">
      <c r="A85" s="1214"/>
      <c r="B85" s="408" t="s">
        <v>550</v>
      </c>
      <c r="C85" s="407">
        <v>96.72</v>
      </c>
      <c r="D85" s="412">
        <v>0.11</v>
      </c>
    </row>
    <row r="86" spans="1:4">
      <c r="A86" s="1214"/>
      <c r="B86" s="145" t="s">
        <v>551</v>
      </c>
      <c r="C86" s="407">
        <v>5733.76</v>
      </c>
      <c r="D86" s="412">
        <v>6.78</v>
      </c>
    </row>
    <row r="87" spans="1:4">
      <c r="A87" s="1214"/>
      <c r="B87" s="510" t="s">
        <v>507</v>
      </c>
      <c r="C87" s="409">
        <v>84593</v>
      </c>
      <c r="D87" s="413">
        <v>100</v>
      </c>
    </row>
    <row r="88" spans="1:4">
      <c r="A88" s="551" t="s">
        <v>769</v>
      </c>
    </row>
  </sheetData>
  <mergeCells count="14">
    <mergeCell ref="A70:A78"/>
    <mergeCell ref="A79:A87"/>
    <mergeCell ref="A16:A24"/>
    <mergeCell ref="A25:A33"/>
    <mergeCell ref="A34:A42"/>
    <mergeCell ref="A43:A51"/>
    <mergeCell ref="A52:A60"/>
    <mergeCell ref="A61:A69"/>
    <mergeCell ref="A7:A15"/>
    <mergeCell ref="A1:D1"/>
    <mergeCell ref="A3:D3"/>
    <mergeCell ref="A5:A6"/>
    <mergeCell ref="B5:B6"/>
    <mergeCell ref="C5:D5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8" orientation="portrait" r:id="rId2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D97"/>
  <sheetViews>
    <sheetView view="pageBreakPreview" zoomScale="75" zoomScaleNormal="100" workbookViewId="0">
      <selection activeCell="E26" sqref="E26"/>
    </sheetView>
  </sheetViews>
  <sheetFormatPr baseColWidth="10" defaultRowHeight="12.75"/>
  <cols>
    <col min="1" max="4" width="30.7109375" style="551" customWidth="1"/>
    <col min="5" max="16384" width="11.42578125" style="551"/>
  </cols>
  <sheetData>
    <row r="1" spans="1:4" ht="18">
      <c r="A1" s="1065" t="s">
        <v>607</v>
      </c>
      <c r="B1" s="1065"/>
      <c r="C1" s="1065"/>
      <c r="D1" s="1065"/>
    </row>
    <row r="2" spans="1:4">
      <c r="A2" s="26"/>
      <c r="B2" s="26"/>
      <c r="C2" s="26"/>
      <c r="D2" s="26"/>
    </row>
    <row r="3" spans="1:4" ht="23.25" customHeight="1">
      <c r="A3" s="1207" t="s">
        <v>1183</v>
      </c>
      <c r="B3" s="1207"/>
      <c r="C3" s="1207"/>
      <c r="D3" s="1207"/>
    </row>
    <row r="4" spans="1:4" ht="13.5" thickBot="1"/>
    <row r="5" spans="1:4" ht="33" customHeight="1">
      <c r="A5" s="1125" t="s">
        <v>608</v>
      </c>
      <c r="B5" s="1168" t="s">
        <v>249</v>
      </c>
      <c r="C5" s="1154" t="s">
        <v>542</v>
      </c>
      <c r="D5" s="1077"/>
    </row>
    <row r="6" spans="1:4" ht="33" customHeight="1" thickBot="1">
      <c r="A6" s="1126"/>
      <c r="B6" s="1184"/>
      <c r="C6" s="206" t="s">
        <v>1005</v>
      </c>
      <c r="D6" s="559" t="s">
        <v>940</v>
      </c>
    </row>
    <row r="7" spans="1:4">
      <c r="A7" s="1213" t="s">
        <v>970</v>
      </c>
      <c r="B7" s="401" t="s">
        <v>207</v>
      </c>
      <c r="C7" s="410">
        <v>93585.14</v>
      </c>
      <c r="D7" s="411">
        <v>56.38</v>
      </c>
    </row>
    <row r="8" spans="1:4">
      <c r="A8" s="1214"/>
      <c r="B8" s="195" t="s">
        <v>602</v>
      </c>
      <c r="C8" s="407">
        <v>0</v>
      </c>
      <c r="D8" s="412">
        <v>0</v>
      </c>
    </row>
    <row r="9" spans="1:4">
      <c r="A9" s="1214"/>
      <c r="B9" s="195" t="s">
        <v>603</v>
      </c>
      <c r="C9" s="407">
        <v>458.52</v>
      </c>
      <c r="D9" s="412">
        <v>0.28000000000000003</v>
      </c>
    </row>
    <row r="10" spans="1:4">
      <c r="A10" s="1214"/>
      <c r="B10" s="195" t="s">
        <v>1071</v>
      </c>
      <c r="C10" s="407">
        <v>32572.36</v>
      </c>
      <c r="D10" s="412">
        <v>19.63</v>
      </c>
    </row>
    <row r="11" spans="1:4">
      <c r="A11" s="1214"/>
      <c r="B11" s="195" t="s">
        <v>606</v>
      </c>
      <c r="C11" s="407">
        <v>35249.300000000003</v>
      </c>
      <c r="D11" s="412">
        <v>21.23</v>
      </c>
    </row>
    <row r="12" spans="1:4">
      <c r="A12" s="1214"/>
      <c r="B12" s="145" t="s">
        <v>549</v>
      </c>
      <c r="C12" s="407">
        <v>161865.32</v>
      </c>
      <c r="D12" s="412">
        <v>97.52</v>
      </c>
    </row>
    <row r="13" spans="1:4" ht="25.5">
      <c r="A13" s="1214"/>
      <c r="B13" s="408" t="s">
        <v>550</v>
      </c>
      <c r="C13" s="407">
        <v>856.82</v>
      </c>
      <c r="D13" s="412">
        <v>0.52</v>
      </c>
    </row>
    <row r="14" spans="1:4">
      <c r="A14" s="1214"/>
      <c r="B14" s="145" t="s">
        <v>551</v>
      </c>
      <c r="C14" s="407">
        <v>3251.47</v>
      </c>
      <c r="D14" s="412">
        <v>1.96</v>
      </c>
    </row>
    <row r="15" spans="1:4">
      <c r="A15" s="1214"/>
      <c r="B15" s="510" t="s">
        <v>507</v>
      </c>
      <c r="C15" s="409">
        <v>165973.60999999999</v>
      </c>
      <c r="D15" s="413">
        <v>100</v>
      </c>
    </row>
    <row r="16" spans="1:4">
      <c r="A16" s="1214" t="s">
        <v>972</v>
      </c>
      <c r="B16" s="211" t="s">
        <v>207</v>
      </c>
      <c r="C16" s="406">
        <v>136950.75</v>
      </c>
      <c r="D16" s="414">
        <v>87.78</v>
      </c>
    </row>
    <row r="17" spans="1:4">
      <c r="A17" s="1214"/>
      <c r="B17" s="195" t="s">
        <v>602</v>
      </c>
      <c r="C17" s="407">
        <v>440.06</v>
      </c>
      <c r="D17" s="412">
        <v>0.28000000000000003</v>
      </c>
    </row>
    <row r="18" spans="1:4">
      <c r="A18" s="1214"/>
      <c r="B18" s="195" t="s">
        <v>603</v>
      </c>
      <c r="C18" s="407">
        <v>5598.5</v>
      </c>
      <c r="D18" s="412">
        <v>3.59</v>
      </c>
    </row>
    <row r="19" spans="1:4">
      <c r="A19" s="1214"/>
      <c r="B19" s="195" t="s">
        <v>1071</v>
      </c>
      <c r="C19" s="407">
        <v>0</v>
      </c>
      <c r="D19" s="412">
        <v>0</v>
      </c>
    </row>
    <row r="20" spans="1:4">
      <c r="A20" s="1214"/>
      <c r="B20" s="195" t="s">
        <v>606</v>
      </c>
      <c r="C20" s="407">
        <v>0</v>
      </c>
      <c r="D20" s="412">
        <v>0</v>
      </c>
    </row>
    <row r="21" spans="1:4">
      <c r="A21" s="1214"/>
      <c r="B21" s="145" t="s">
        <v>549</v>
      </c>
      <c r="C21" s="407">
        <v>142989.31</v>
      </c>
      <c r="D21" s="412">
        <v>91.65</v>
      </c>
    </row>
    <row r="22" spans="1:4" ht="25.5">
      <c r="A22" s="1214"/>
      <c r="B22" s="408" t="s">
        <v>550</v>
      </c>
      <c r="C22" s="407">
        <v>435.81</v>
      </c>
      <c r="D22" s="412">
        <v>0.28000000000000003</v>
      </c>
    </row>
    <row r="23" spans="1:4">
      <c r="A23" s="1214"/>
      <c r="B23" s="145" t="s">
        <v>551</v>
      </c>
      <c r="C23" s="407">
        <v>12585.88</v>
      </c>
      <c r="D23" s="412">
        <v>8.07</v>
      </c>
    </row>
    <row r="24" spans="1:4">
      <c r="A24" s="1214"/>
      <c r="B24" s="510" t="s">
        <v>507</v>
      </c>
      <c r="C24" s="409">
        <v>156011</v>
      </c>
      <c r="D24" s="413">
        <v>100</v>
      </c>
    </row>
    <row r="25" spans="1:4">
      <c r="A25" s="1214" t="s">
        <v>985</v>
      </c>
      <c r="B25" s="211" t="s">
        <v>207</v>
      </c>
      <c r="C25" s="406">
        <v>183103.75</v>
      </c>
      <c r="D25" s="414">
        <v>90</v>
      </c>
    </row>
    <row r="26" spans="1:4">
      <c r="A26" s="1214"/>
      <c r="B26" s="195" t="s">
        <v>602</v>
      </c>
      <c r="C26" s="407">
        <v>4089.39</v>
      </c>
      <c r="D26" s="412">
        <v>2.0099999999999998</v>
      </c>
    </row>
    <row r="27" spans="1:4">
      <c r="A27" s="1214"/>
      <c r="B27" s="195" t="s">
        <v>603</v>
      </c>
      <c r="C27" s="407">
        <v>885.42</v>
      </c>
      <c r="D27" s="412">
        <v>0.44</v>
      </c>
    </row>
    <row r="28" spans="1:4">
      <c r="A28" s="1214"/>
      <c r="B28" s="195" t="s">
        <v>1071</v>
      </c>
      <c r="C28" s="407">
        <v>0</v>
      </c>
      <c r="D28" s="412">
        <v>0</v>
      </c>
    </row>
    <row r="29" spans="1:4">
      <c r="A29" s="1214"/>
      <c r="B29" s="195" t="s">
        <v>606</v>
      </c>
      <c r="C29" s="407">
        <v>0</v>
      </c>
      <c r="D29" s="412">
        <v>0</v>
      </c>
    </row>
    <row r="30" spans="1:4">
      <c r="A30" s="1214"/>
      <c r="B30" s="145" t="s">
        <v>549</v>
      </c>
      <c r="C30" s="407">
        <v>188078.56</v>
      </c>
      <c r="D30" s="412">
        <v>92.45</v>
      </c>
    </row>
    <row r="31" spans="1:4" ht="25.5">
      <c r="A31" s="1214"/>
      <c r="B31" s="408" t="s">
        <v>550</v>
      </c>
      <c r="C31" s="407">
        <v>82.33</v>
      </c>
      <c r="D31" s="412">
        <v>0.04</v>
      </c>
    </row>
    <row r="32" spans="1:4">
      <c r="A32" s="1214"/>
      <c r="B32" s="145" t="s">
        <v>551</v>
      </c>
      <c r="C32" s="407">
        <v>15275.54</v>
      </c>
      <c r="D32" s="412">
        <v>7.51</v>
      </c>
    </row>
    <row r="33" spans="1:4">
      <c r="A33" s="1214"/>
      <c r="B33" s="510" t="s">
        <v>507</v>
      </c>
      <c r="C33" s="409">
        <v>203436.43</v>
      </c>
      <c r="D33" s="413">
        <v>100</v>
      </c>
    </row>
    <row r="34" spans="1:4">
      <c r="A34" s="1214" t="s">
        <v>977</v>
      </c>
      <c r="B34" s="211" t="s">
        <v>207</v>
      </c>
      <c r="C34" s="406">
        <v>36479.29</v>
      </c>
      <c r="D34" s="414">
        <v>98.66</v>
      </c>
    </row>
    <row r="35" spans="1:4">
      <c r="A35" s="1214"/>
      <c r="B35" s="195" t="s">
        <v>602</v>
      </c>
      <c r="C35" s="407">
        <v>0</v>
      </c>
      <c r="D35" s="412">
        <v>0</v>
      </c>
    </row>
    <row r="36" spans="1:4">
      <c r="A36" s="1214"/>
      <c r="B36" s="195" t="s">
        <v>603</v>
      </c>
      <c r="C36" s="407">
        <v>0</v>
      </c>
      <c r="D36" s="412">
        <v>0</v>
      </c>
    </row>
    <row r="37" spans="1:4">
      <c r="A37" s="1214"/>
      <c r="B37" s="195" t="s">
        <v>1071</v>
      </c>
      <c r="C37" s="407">
        <v>0</v>
      </c>
      <c r="D37" s="412">
        <v>0</v>
      </c>
    </row>
    <row r="38" spans="1:4">
      <c r="A38" s="1214"/>
      <c r="B38" s="195" t="s">
        <v>606</v>
      </c>
      <c r="C38" s="407">
        <v>0</v>
      </c>
      <c r="D38" s="412">
        <v>0</v>
      </c>
    </row>
    <row r="39" spans="1:4">
      <c r="A39" s="1214"/>
      <c r="B39" s="145" t="s">
        <v>549</v>
      </c>
      <c r="C39" s="407">
        <v>36479.29</v>
      </c>
      <c r="D39" s="412">
        <v>98.66</v>
      </c>
    </row>
    <row r="40" spans="1:4" ht="25.5">
      <c r="A40" s="1214"/>
      <c r="B40" s="408" t="s">
        <v>550</v>
      </c>
      <c r="C40" s="407">
        <v>48.98</v>
      </c>
      <c r="D40" s="412">
        <v>0.13</v>
      </c>
    </row>
    <row r="41" spans="1:4">
      <c r="A41" s="1214"/>
      <c r="B41" s="145" t="s">
        <v>551</v>
      </c>
      <c r="C41" s="407">
        <v>447.73</v>
      </c>
      <c r="D41" s="412">
        <v>1.21</v>
      </c>
    </row>
    <row r="42" spans="1:4">
      <c r="A42" s="1214"/>
      <c r="B42" s="510" t="s">
        <v>507</v>
      </c>
      <c r="C42" s="409">
        <v>36976</v>
      </c>
      <c r="D42" s="413">
        <v>100</v>
      </c>
    </row>
    <row r="43" spans="1:4">
      <c r="A43" s="1214" t="s">
        <v>535</v>
      </c>
      <c r="B43" s="211" t="s">
        <v>207</v>
      </c>
      <c r="C43" s="406">
        <v>69465.929999999993</v>
      </c>
      <c r="D43" s="414">
        <v>98.07</v>
      </c>
    </row>
    <row r="44" spans="1:4">
      <c r="A44" s="1214"/>
      <c r="B44" s="195" t="s">
        <v>602</v>
      </c>
      <c r="C44" s="407">
        <v>0</v>
      </c>
      <c r="D44" s="412">
        <v>0</v>
      </c>
    </row>
    <row r="45" spans="1:4" ht="12.75" customHeight="1">
      <c r="A45" s="1214"/>
      <c r="B45" s="195" t="s">
        <v>603</v>
      </c>
      <c r="C45" s="407">
        <v>0</v>
      </c>
      <c r="D45" s="412">
        <v>0</v>
      </c>
    </row>
    <row r="46" spans="1:4">
      <c r="A46" s="1214"/>
      <c r="B46" s="195" t="s">
        <v>1071</v>
      </c>
      <c r="C46" s="407">
        <v>0</v>
      </c>
      <c r="D46" s="412">
        <v>0</v>
      </c>
    </row>
    <row r="47" spans="1:4">
      <c r="A47" s="1214"/>
      <c r="B47" s="195" t="s">
        <v>606</v>
      </c>
      <c r="C47" s="407">
        <v>0</v>
      </c>
      <c r="D47" s="412">
        <v>0</v>
      </c>
    </row>
    <row r="48" spans="1:4">
      <c r="A48" s="1214"/>
      <c r="B48" s="145" t="s">
        <v>549</v>
      </c>
      <c r="C48" s="407">
        <v>69465.929999999993</v>
      </c>
      <c r="D48" s="412">
        <v>98.07</v>
      </c>
    </row>
    <row r="49" spans="1:4" ht="25.5">
      <c r="A49" s="1214"/>
      <c r="B49" s="408" t="s">
        <v>550</v>
      </c>
      <c r="C49" s="407">
        <v>36.33</v>
      </c>
      <c r="D49" s="412">
        <v>0.05</v>
      </c>
    </row>
    <row r="50" spans="1:4">
      <c r="A50" s="1214"/>
      <c r="B50" s="145" t="s">
        <v>551</v>
      </c>
      <c r="C50" s="407">
        <v>1330.74</v>
      </c>
      <c r="D50" s="412">
        <v>1.88</v>
      </c>
    </row>
    <row r="51" spans="1:4">
      <c r="A51" s="1214"/>
      <c r="B51" s="510" t="s">
        <v>507</v>
      </c>
      <c r="C51" s="409">
        <v>70833</v>
      </c>
      <c r="D51" s="413">
        <v>100</v>
      </c>
    </row>
    <row r="52" spans="1:4">
      <c r="A52" s="1214" t="s">
        <v>969</v>
      </c>
      <c r="B52" s="211" t="s">
        <v>207</v>
      </c>
      <c r="C52" s="406">
        <v>26471.91</v>
      </c>
      <c r="D52" s="414">
        <v>98.51</v>
      </c>
    </row>
    <row r="53" spans="1:4">
      <c r="A53" s="1214"/>
      <c r="B53" s="195" t="s">
        <v>602</v>
      </c>
      <c r="C53" s="407">
        <v>0</v>
      </c>
      <c r="D53" s="412">
        <v>0</v>
      </c>
    </row>
    <row r="54" spans="1:4">
      <c r="A54" s="1214"/>
      <c r="B54" s="195" t="s">
        <v>603</v>
      </c>
      <c r="C54" s="407">
        <v>0</v>
      </c>
      <c r="D54" s="412">
        <v>0</v>
      </c>
    </row>
    <row r="55" spans="1:4">
      <c r="A55" s="1214"/>
      <c r="B55" s="195" t="s">
        <v>1071</v>
      </c>
      <c r="C55" s="407">
        <v>0</v>
      </c>
      <c r="D55" s="412">
        <v>0</v>
      </c>
    </row>
    <row r="56" spans="1:4">
      <c r="A56" s="1214"/>
      <c r="B56" s="195" t="s">
        <v>606</v>
      </c>
      <c r="C56" s="407">
        <v>0</v>
      </c>
      <c r="D56" s="412">
        <v>0</v>
      </c>
    </row>
    <row r="57" spans="1:4">
      <c r="A57" s="1214"/>
      <c r="B57" s="145" t="s">
        <v>549</v>
      </c>
      <c r="C57" s="407">
        <v>26471.91</v>
      </c>
      <c r="D57" s="412">
        <v>98.51</v>
      </c>
    </row>
    <row r="58" spans="1:4" ht="25.5">
      <c r="A58" s="1214"/>
      <c r="B58" s="408" t="s">
        <v>550</v>
      </c>
      <c r="C58" s="407">
        <v>1.87</v>
      </c>
      <c r="D58" s="412">
        <v>0.01</v>
      </c>
    </row>
    <row r="59" spans="1:4">
      <c r="A59" s="1214"/>
      <c r="B59" s="145" t="s">
        <v>551</v>
      </c>
      <c r="C59" s="407">
        <v>398.22</v>
      </c>
      <c r="D59" s="412">
        <v>1.48</v>
      </c>
    </row>
    <row r="60" spans="1:4">
      <c r="A60" s="1214"/>
      <c r="B60" s="510" t="s">
        <v>507</v>
      </c>
      <c r="C60" s="409">
        <v>26872</v>
      </c>
      <c r="D60" s="413">
        <v>100</v>
      </c>
    </row>
    <row r="61" spans="1:4">
      <c r="A61" s="1214" t="s">
        <v>962</v>
      </c>
      <c r="B61" s="211" t="s">
        <v>207</v>
      </c>
      <c r="C61" s="406">
        <v>390190.52</v>
      </c>
      <c r="D61" s="414">
        <v>67.08</v>
      </c>
    </row>
    <row r="62" spans="1:4">
      <c r="A62" s="1214"/>
      <c r="B62" s="195" t="s">
        <v>602</v>
      </c>
      <c r="C62" s="407">
        <v>118120.85</v>
      </c>
      <c r="D62" s="412">
        <v>20.309999999999999</v>
      </c>
    </row>
    <row r="63" spans="1:4">
      <c r="A63" s="1214"/>
      <c r="B63" s="195" t="s">
        <v>603</v>
      </c>
      <c r="C63" s="407">
        <v>11185.12</v>
      </c>
      <c r="D63" s="412">
        <v>1.92</v>
      </c>
    </row>
    <row r="64" spans="1:4">
      <c r="A64" s="1214"/>
      <c r="B64" s="195" t="s">
        <v>1071</v>
      </c>
      <c r="C64" s="407">
        <v>251.21</v>
      </c>
      <c r="D64" s="412">
        <v>0.04</v>
      </c>
    </row>
    <row r="65" spans="1:4">
      <c r="A65" s="1214"/>
      <c r="B65" s="195" t="s">
        <v>606</v>
      </c>
      <c r="C65" s="407">
        <v>0</v>
      </c>
      <c r="D65" s="412">
        <v>0</v>
      </c>
    </row>
    <row r="66" spans="1:4">
      <c r="A66" s="1214"/>
      <c r="B66" s="145" t="s">
        <v>549</v>
      </c>
      <c r="C66" s="407">
        <v>519747.7</v>
      </c>
      <c r="D66" s="412">
        <v>89.35</v>
      </c>
    </row>
    <row r="67" spans="1:4" ht="25.5">
      <c r="A67" s="1214"/>
      <c r="B67" s="408" t="s">
        <v>550</v>
      </c>
      <c r="C67" s="407">
        <v>10512.03</v>
      </c>
      <c r="D67" s="412">
        <v>1.81</v>
      </c>
    </row>
    <row r="68" spans="1:4">
      <c r="A68" s="1214"/>
      <c r="B68" s="145" t="s">
        <v>551</v>
      </c>
      <c r="C68" s="407">
        <v>51398.46</v>
      </c>
      <c r="D68" s="412">
        <v>8.84</v>
      </c>
    </row>
    <row r="69" spans="1:4">
      <c r="A69" s="1214"/>
      <c r="B69" s="510" t="s">
        <v>507</v>
      </c>
      <c r="C69" s="409">
        <v>581658.18999999994</v>
      </c>
      <c r="D69" s="413">
        <v>100</v>
      </c>
    </row>
    <row r="70" spans="1:4">
      <c r="A70" s="1214" t="s">
        <v>986</v>
      </c>
      <c r="B70" s="211" t="s">
        <v>207</v>
      </c>
      <c r="C70" s="406">
        <v>892108.35</v>
      </c>
      <c r="D70" s="414">
        <v>82.56</v>
      </c>
    </row>
    <row r="71" spans="1:4">
      <c r="A71" s="1214"/>
      <c r="B71" s="195" t="s">
        <v>602</v>
      </c>
      <c r="C71" s="407">
        <v>114670.46</v>
      </c>
      <c r="D71" s="412">
        <v>10.61</v>
      </c>
    </row>
    <row r="72" spans="1:4">
      <c r="A72" s="1214"/>
      <c r="B72" s="195" t="s">
        <v>603</v>
      </c>
      <c r="C72" s="407">
        <v>2354.5</v>
      </c>
      <c r="D72" s="412">
        <v>0.22</v>
      </c>
    </row>
    <row r="73" spans="1:4">
      <c r="A73" s="1214"/>
      <c r="B73" s="195" t="s">
        <v>1071</v>
      </c>
      <c r="C73" s="407">
        <v>0</v>
      </c>
      <c r="D73" s="412">
        <v>0</v>
      </c>
    </row>
    <row r="74" spans="1:4">
      <c r="A74" s="1214"/>
      <c r="B74" s="195" t="s">
        <v>606</v>
      </c>
      <c r="C74" s="407">
        <v>0</v>
      </c>
      <c r="D74" s="412">
        <v>0</v>
      </c>
    </row>
    <row r="75" spans="1:4">
      <c r="A75" s="1214"/>
      <c r="B75" s="145" t="s">
        <v>549</v>
      </c>
      <c r="C75" s="407">
        <v>1009133.31</v>
      </c>
      <c r="D75" s="412">
        <v>93.39</v>
      </c>
    </row>
    <row r="76" spans="1:4" ht="25.5">
      <c r="A76" s="1214"/>
      <c r="B76" s="408" t="s">
        <v>550</v>
      </c>
      <c r="C76" s="407">
        <v>12646.42</v>
      </c>
      <c r="D76" s="412">
        <v>1.17</v>
      </c>
    </row>
    <row r="77" spans="1:4">
      <c r="A77" s="1214"/>
      <c r="B77" s="145" t="s">
        <v>551</v>
      </c>
      <c r="C77" s="407">
        <v>58829.01</v>
      </c>
      <c r="D77" s="412">
        <v>5.44</v>
      </c>
    </row>
    <row r="78" spans="1:4">
      <c r="A78" s="1214"/>
      <c r="B78" s="510" t="s">
        <v>507</v>
      </c>
      <c r="C78" s="409">
        <v>1080608.74</v>
      </c>
      <c r="D78" s="413">
        <v>100</v>
      </c>
    </row>
    <row r="79" spans="1:4">
      <c r="A79" s="1214" t="s">
        <v>967</v>
      </c>
      <c r="B79" s="211" t="s">
        <v>207</v>
      </c>
      <c r="C79" s="406">
        <v>602037.5</v>
      </c>
      <c r="D79" s="414">
        <v>90.78</v>
      </c>
    </row>
    <row r="80" spans="1:4">
      <c r="A80" s="1214"/>
      <c r="B80" s="195" t="s">
        <v>602</v>
      </c>
      <c r="C80" s="407">
        <v>35270.42</v>
      </c>
      <c r="D80" s="412">
        <v>5.32</v>
      </c>
    </row>
    <row r="81" spans="1:4">
      <c r="A81" s="1214"/>
      <c r="B81" s="195" t="s">
        <v>603</v>
      </c>
      <c r="C81" s="407">
        <v>0</v>
      </c>
      <c r="D81" s="412">
        <v>0</v>
      </c>
    </row>
    <row r="82" spans="1:4">
      <c r="A82" s="1214"/>
      <c r="B82" s="195" t="s">
        <v>1071</v>
      </c>
      <c r="C82" s="407">
        <v>0</v>
      </c>
      <c r="D82" s="412">
        <v>0</v>
      </c>
    </row>
    <row r="83" spans="1:4">
      <c r="A83" s="1214"/>
      <c r="B83" s="195" t="s">
        <v>606</v>
      </c>
      <c r="C83" s="407">
        <v>0</v>
      </c>
      <c r="D83" s="412">
        <v>0</v>
      </c>
    </row>
    <row r="84" spans="1:4">
      <c r="A84" s="1214"/>
      <c r="B84" s="145" t="s">
        <v>549</v>
      </c>
      <c r="C84" s="407">
        <v>637307.92000000004</v>
      </c>
      <c r="D84" s="412">
        <v>96.1</v>
      </c>
    </row>
    <row r="85" spans="1:4" ht="25.5">
      <c r="A85" s="1214"/>
      <c r="B85" s="408" t="s">
        <v>550</v>
      </c>
      <c r="C85" s="407">
        <v>7428.68</v>
      </c>
      <c r="D85" s="412">
        <v>1.1200000000000001</v>
      </c>
    </row>
    <row r="86" spans="1:4">
      <c r="A86" s="1214"/>
      <c r="B86" s="145" t="s">
        <v>551</v>
      </c>
      <c r="C86" s="407">
        <v>18448.73</v>
      </c>
      <c r="D86" s="412">
        <v>2.78</v>
      </c>
    </row>
    <row r="87" spans="1:4">
      <c r="A87" s="1214"/>
      <c r="B87" s="510" t="s">
        <v>507</v>
      </c>
      <c r="C87" s="409">
        <v>663185.32999999996</v>
      </c>
      <c r="D87" s="413">
        <v>100</v>
      </c>
    </row>
    <row r="88" spans="1:4">
      <c r="A88" s="1214" t="s">
        <v>153</v>
      </c>
      <c r="B88" s="211" t="s">
        <v>207</v>
      </c>
      <c r="C88" s="406">
        <v>568087.75</v>
      </c>
      <c r="D88" s="414">
        <v>53.79</v>
      </c>
    </row>
    <row r="89" spans="1:4">
      <c r="A89" s="1214"/>
      <c r="B89" s="195" t="s">
        <v>602</v>
      </c>
      <c r="C89" s="407">
        <v>395509.63</v>
      </c>
      <c r="D89" s="412">
        <v>37.44</v>
      </c>
    </row>
    <row r="90" spans="1:4">
      <c r="A90" s="1214"/>
      <c r="B90" s="195" t="s">
        <v>603</v>
      </c>
      <c r="C90" s="407">
        <v>62519.08</v>
      </c>
      <c r="D90" s="412">
        <v>5.92</v>
      </c>
    </row>
    <row r="91" spans="1:4">
      <c r="A91" s="1214"/>
      <c r="B91" s="195" t="s">
        <v>1071</v>
      </c>
      <c r="C91" s="407">
        <v>0</v>
      </c>
      <c r="D91" s="412">
        <v>0</v>
      </c>
    </row>
    <row r="92" spans="1:4">
      <c r="A92" s="1214"/>
      <c r="B92" s="195" t="s">
        <v>606</v>
      </c>
      <c r="C92" s="407">
        <v>0</v>
      </c>
      <c r="D92" s="412">
        <v>0</v>
      </c>
    </row>
    <row r="93" spans="1:4">
      <c r="A93" s="1214"/>
      <c r="B93" s="145" t="s">
        <v>549</v>
      </c>
      <c r="C93" s="407">
        <v>1026116.46</v>
      </c>
      <c r="D93" s="412">
        <v>97.15</v>
      </c>
    </row>
    <row r="94" spans="1:4" ht="25.5">
      <c r="A94" s="1214"/>
      <c r="B94" s="408" t="s">
        <v>550</v>
      </c>
      <c r="C94" s="407">
        <v>16532.8</v>
      </c>
      <c r="D94" s="412">
        <v>1.57</v>
      </c>
    </row>
    <row r="95" spans="1:4">
      <c r="A95" s="1214"/>
      <c r="B95" s="145" t="s">
        <v>551</v>
      </c>
      <c r="C95" s="407">
        <v>13477.13</v>
      </c>
      <c r="D95" s="412">
        <v>1.28</v>
      </c>
    </row>
    <row r="96" spans="1:4">
      <c r="A96" s="1214"/>
      <c r="B96" s="510" t="s">
        <v>507</v>
      </c>
      <c r="C96" s="409">
        <v>1056126.3899999999</v>
      </c>
      <c r="D96" s="413">
        <v>100</v>
      </c>
    </row>
    <row r="97" spans="1:1">
      <c r="A97" s="551" t="s">
        <v>769</v>
      </c>
    </row>
  </sheetData>
  <mergeCells count="15">
    <mergeCell ref="A70:A78"/>
    <mergeCell ref="A79:A87"/>
    <mergeCell ref="A88:A96"/>
    <mergeCell ref="A16:A24"/>
    <mergeCell ref="A25:A33"/>
    <mergeCell ref="A34:A42"/>
    <mergeCell ref="A43:A51"/>
    <mergeCell ref="A52:A60"/>
    <mergeCell ref="A61:A69"/>
    <mergeCell ref="A7:A15"/>
    <mergeCell ref="A1:D1"/>
    <mergeCell ref="A3:D3"/>
    <mergeCell ref="A5:A6"/>
    <mergeCell ref="B5:B6"/>
    <mergeCell ref="C5:D5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2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L28"/>
  <sheetViews>
    <sheetView view="pageBreakPreview" topLeftCell="A4" zoomScale="75" zoomScaleNormal="75" workbookViewId="0">
      <selection activeCell="E25" sqref="E25"/>
    </sheetView>
  </sheetViews>
  <sheetFormatPr baseColWidth="10" defaultRowHeight="12.75"/>
  <cols>
    <col min="1" max="1" width="36.7109375" style="639" customWidth="1"/>
    <col min="2" max="5" width="18.5703125" style="639" customWidth="1"/>
    <col min="6" max="16384" width="11.42578125" style="639"/>
  </cols>
  <sheetData>
    <row r="1" spans="1:12" ht="18">
      <c r="A1" s="1028" t="s">
        <v>504</v>
      </c>
      <c r="B1" s="1028"/>
      <c r="C1" s="1028"/>
      <c r="D1" s="1028"/>
      <c r="E1" s="1028"/>
      <c r="F1" s="638"/>
      <c r="G1" s="638"/>
    </row>
    <row r="3" spans="1:12" ht="21.75" customHeight="1">
      <c r="A3" s="1029" t="s">
        <v>1216</v>
      </c>
      <c r="B3" s="1056"/>
      <c r="C3" s="1056"/>
      <c r="D3" s="1056"/>
      <c r="E3" s="1056"/>
      <c r="F3" s="1"/>
      <c r="G3" s="1"/>
      <c r="H3" s="1"/>
      <c r="I3" s="2"/>
    </row>
    <row r="4" spans="1:12" ht="13.5" thickBot="1">
      <c r="A4" s="644"/>
      <c r="B4" s="644"/>
      <c r="C4" s="644"/>
      <c r="D4" s="644"/>
      <c r="E4" s="644"/>
      <c r="F4" s="3"/>
      <c r="G4" s="3"/>
      <c r="H4" s="3"/>
      <c r="I4" s="3"/>
    </row>
    <row r="5" spans="1:12" s="2" customFormat="1" ht="12.75" customHeight="1">
      <c r="A5" s="1049" t="s">
        <v>399</v>
      </c>
      <c r="B5" s="1051" t="s">
        <v>494</v>
      </c>
      <c r="C5" s="1051" t="s">
        <v>495</v>
      </c>
      <c r="D5" s="1051" t="s">
        <v>496</v>
      </c>
      <c r="E5" s="1064" t="s">
        <v>497</v>
      </c>
      <c r="F5" s="650"/>
      <c r="G5" s="3"/>
      <c r="H5" s="3"/>
      <c r="I5" s="3"/>
    </row>
    <row r="6" spans="1:12" s="2" customFormat="1" ht="55.5" customHeight="1" thickBot="1">
      <c r="A6" s="1050"/>
      <c r="B6" s="1052"/>
      <c r="C6" s="1052"/>
      <c r="D6" s="1052"/>
      <c r="E6" s="1062"/>
      <c r="F6" s="3"/>
      <c r="G6" s="3"/>
      <c r="H6" s="3"/>
      <c r="I6" s="3"/>
    </row>
    <row r="7" spans="1:12" s="2" customFormat="1" ht="22.5" customHeight="1">
      <c r="A7" s="12" t="s">
        <v>513</v>
      </c>
      <c r="B7" s="306">
        <v>74970838</v>
      </c>
      <c r="C7" s="306">
        <v>57473948</v>
      </c>
      <c r="D7" s="306">
        <v>3074753</v>
      </c>
      <c r="E7" s="546">
        <v>16337100</v>
      </c>
      <c r="F7" s="3"/>
      <c r="G7" s="3"/>
      <c r="H7" s="3"/>
      <c r="I7" s="3"/>
      <c r="J7" s="3"/>
      <c r="K7" s="3"/>
      <c r="L7" s="3"/>
    </row>
    <row r="8" spans="1:12" s="2" customFormat="1">
      <c r="A8" s="13" t="s">
        <v>514</v>
      </c>
      <c r="B8" s="307">
        <v>74338313</v>
      </c>
      <c r="C8" s="307">
        <v>57213857</v>
      </c>
      <c r="D8" s="307">
        <v>2760375</v>
      </c>
      <c r="E8" s="547">
        <v>6355450</v>
      </c>
      <c r="F8" s="3"/>
      <c r="G8" s="3"/>
      <c r="H8" s="3"/>
      <c r="I8" s="3"/>
      <c r="J8" s="3"/>
      <c r="K8" s="3"/>
      <c r="L8" s="3"/>
    </row>
    <row r="9" spans="1:12" s="2" customFormat="1">
      <c r="A9" s="13" t="s">
        <v>515</v>
      </c>
      <c r="B9" s="307">
        <v>13543532</v>
      </c>
      <c r="C9" s="307">
        <v>10349016</v>
      </c>
      <c r="D9" s="307">
        <v>382543</v>
      </c>
      <c r="E9" s="547">
        <v>1029647</v>
      </c>
      <c r="F9" s="3"/>
      <c r="G9" s="3"/>
      <c r="H9" s="3"/>
      <c r="I9" s="3"/>
      <c r="J9" s="3"/>
      <c r="K9" s="3"/>
      <c r="L9" s="3"/>
    </row>
    <row r="10" spans="1:12" s="2" customFormat="1">
      <c r="A10" s="13" t="s">
        <v>516</v>
      </c>
      <c r="B10" s="307">
        <v>27573875</v>
      </c>
      <c r="C10" s="307">
        <v>23033678</v>
      </c>
      <c r="D10" s="307">
        <v>1215315</v>
      </c>
      <c r="E10" s="547">
        <v>2316610</v>
      </c>
      <c r="F10" s="3"/>
      <c r="G10" s="3"/>
      <c r="H10" s="3"/>
      <c r="I10" s="3"/>
      <c r="J10" s="3"/>
      <c r="K10" s="3"/>
      <c r="L10" s="3"/>
    </row>
    <row r="11" spans="1:12" s="2" customFormat="1">
      <c r="A11" s="13" t="s">
        <v>781</v>
      </c>
      <c r="B11" s="307">
        <v>83734225</v>
      </c>
      <c r="C11" s="307">
        <v>59565513</v>
      </c>
      <c r="D11" s="307">
        <v>3374244</v>
      </c>
      <c r="E11" s="547">
        <v>9243013</v>
      </c>
      <c r="F11" s="3"/>
      <c r="G11" s="3"/>
      <c r="H11" s="3"/>
      <c r="I11" s="3"/>
      <c r="J11" s="3"/>
      <c r="K11" s="3"/>
      <c r="L11" s="3"/>
    </row>
    <row r="12" spans="1:12" s="2" customFormat="1">
      <c r="A12" s="13" t="s">
        <v>528</v>
      </c>
      <c r="B12" s="307">
        <v>153771658</v>
      </c>
      <c r="C12" s="307">
        <v>115331861</v>
      </c>
      <c r="D12" s="307">
        <v>7204096</v>
      </c>
      <c r="E12" s="547">
        <v>16138076</v>
      </c>
      <c r="F12" s="3"/>
      <c r="G12" s="3"/>
      <c r="H12" s="3"/>
      <c r="I12" s="3"/>
      <c r="J12" s="3"/>
      <c r="K12" s="3"/>
      <c r="L12" s="3"/>
    </row>
    <row r="13" spans="1:12" s="2" customFormat="1">
      <c r="A13" s="13" t="s">
        <v>519</v>
      </c>
      <c r="B13" s="307">
        <v>118157125</v>
      </c>
      <c r="C13" s="307">
        <v>89397841</v>
      </c>
      <c r="D13" s="307">
        <v>3964276</v>
      </c>
      <c r="E13" s="547">
        <v>10299440</v>
      </c>
      <c r="F13" s="3"/>
      <c r="G13" s="3"/>
      <c r="H13" s="3"/>
      <c r="I13" s="3"/>
      <c r="J13" s="3"/>
      <c r="K13" s="3"/>
      <c r="L13" s="3"/>
    </row>
    <row r="14" spans="1:12" s="2" customFormat="1">
      <c r="A14" s="13" t="s">
        <v>530</v>
      </c>
      <c r="B14" s="307">
        <v>14599980</v>
      </c>
      <c r="C14" s="307">
        <v>11494587</v>
      </c>
      <c r="D14" s="307">
        <v>471599</v>
      </c>
      <c r="E14" s="547">
        <v>1533565</v>
      </c>
      <c r="F14" s="3"/>
      <c r="G14" s="3"/>
      <c r="H14" s="3"/>
      <c r="I14" s="3"/>
      <c r="J14" s="3"/>
      <c r="K14" s="3"/>
      <c r="L14" s="3"/>
    </row>
    <row r="15" spans="1:12" s="2" customFormat="1">
      <c r="A15" s="13" t="s">
        <v>532</v>
      </c>
      <c r="B15" s="307">
        <v>60242643</v>
      </c>
      <c r="C15" s="307">
        <v>51866801</v>
      </c>
      <c r="D15" s="307">
        <v>1487511</v>
      </c>
      <c r="E15" s="547">
        <v>4857333</v>
      </c>
      <c r="F15" s="3"/>
      <c r="G15" s="3"/>
      <c r="H15" s="3"/>
      <c r="I15" s="3"/>
      <c r="J15" s="3"/>
      <c r="K15" s="3"/>
      <c r="L15" s="3"/>
    </row>
    <row r="16" spans="1:12" s="2" customFormat="1">
      <c r="A16" s="13" t="s">
        <v>529</v>
      </c>
      <c r="B16" s="307">
        <v>20065059</v>
      </c>
      <c r="C16" s="307">
        <v>14788455</v>
      </c>
      <c r="D16" s="307">
        <v>755533</v>
      </c>
      <c r="E16" s="547">
        <v>2045237</v>
      </c>
      <c r="F16" s="3"/>
      <c r="G16" s="3"/>
      <c r="H16" s="3"/>
      <c r="I16" s="3"/>
      <c r="J16" s="3"/>
      <c r="K16" s="3"/>
      <c r="L16" s="3"/>
    </row>
    <row r="17" spans="1:12" s="2" customFormat="1">
      <c r="A17" s="13" t="s">
        <v>521</v>
      </c>
      <c r="B17" s="307">
        <v>33255502</v>
      </c>
      <c r="C17" s="307">
        <v>25665358</v>
      </c>
      <c r="D17" s="307">
        <v>1223227</v>
      </c>
      <c r="E17" s="547">
        <v>12307457</v>
      </c>
      <c r="F17" s="3"/>
      <c r="G17" s="3"/>
      <c r="H17" s="3"/>
      <c r="I17" s="3"/>
      <c r="J17" s="3"/>
      <c r="K17" s="3"/>
      <c r="L17" s="3"/>
    </row>
    <row r="18" spans="1:12" s="2" customFormat="1">
      <c r="A18" s="13" t="s">
        <v>522</v>
      </c>
      <c r="B18" s="307">
        <v>192914042</v>
      </c>
      <c r="C18" s="307">
        <v>149659403</v>
      </c>
      <c r="D18" s="307">
        <v>13056945</v>
      </c>
      <c r="E18" s="547">
        <v>12667299</v>
      </c>
      <c r="J18" s="3"/>
      <c r="K18" s="3"/>
      <c r="L18" s="3"/>
    </row>
    <row r="19" spans="1:12" s="2" customFormat="1">
      <c r="A19" s="13" t="s">
        <v>533</v>
      </c>
      <c r="B19" s="307">
        <v>8971487</v>
      </c>
      <c r="C19" s="307">
        <v>7234441</v>
      </c>
      <c r="D19" s="307">
        <v>222464</v>
      </c>
      <c r="E19" s="547">
        <v>1087005</v>
      </c>
      <c r="J19" s="3"/>
      <c r="K19" s="3"/>
      <c r="L19" s="3"/>
    </row>
    <row r="20" spans="1:12" s="2" customFormat="1">
      <c r="A20" s="13" t="s">
        <v>523</v>
      </c>
      <c r="B20" s="307">
        <v>20850856</v>
      </c>
      <c r="C20" s="307">
        <v>17098078</v>
      </c>
      <c r="D20" s="307">
        <v>735568</v>
      </c>
      <c r="E20" s="547">
        <v>1683972</v>
      </c>
      <c r="J20" s="3"/>
      <c r="K20" s="3"/>
      <c r="L20" s="3"/>
    </row>
    <row r="21" spans="1:12" s="2" customFormat="1">
      <c r="A21" s="13" t="s">
        <v>525</v>
      </c>
      <c r="B21" s="307">
        <v>62607092</v>
      </c>
      <c r="C21" s="307">
        <v>51739388</v>
      </c>
      <c r="D21" s="307">
        <v>3423351</v>
      </c>
      <c r="E21" s="547">
        <v>4379680</v>
      </c>
      <c r="J21" s="3"/>
      <c r="K21" s="3"/>
      <c r="L21" s="3"/>
    </row>
    <row r="22" spans="1:12" s="2" customFormat="1">
      <c r="A22" s="13" t="s">
        <v>527</v>
      </c>
      <c r="B22" s="307">
        <v>60972283</v>
      </c>
      <c r="C22" s="307">
        <v>51153529</v>
      </c>
      <c r="D22" s="307">
        <v>2809981</v>
      </c>
      <c r="E22" s="547">
        <v>5761497</v>
      </c>
      <c r="F22" s="3"/>
      <c r="G22" s="3"/>
      <c r="H22" s="3"/>
      <c r="I22" s="3"/>
      <c r="J22" s="3"/>
      <c r="K22" s="3"/>
      <c r="L22" s="3"/>
    </row>
    <row r="23" spans="1:12" s="2" customFormat="1">
      <c r="A23" s="13" t="s">
        <v>531</v>
      </c>
      <c r="B23" s="307">
        <v>9116196</v>
      </c>
      <c r="C23" s="307">
        <v>6464076</v>
      </c>
      <c r="D23" s="307">
        <v>237129</v>
      </c>
      <c r="E23" s="547">
        <v>795206</v>
      </c>
      <c r="F23" s="3"/>
      <c r="G23" s="3"/>
      <c r="H23" s="3"/>
      <c r="I23" s="3"/>
      <c r="J23" s="3"/>
      <c r="K23" s="3"/>
      <c r="L23" s="3"/>
    </row>
    <row r="24" spans="1:12" s="2" customFormat="1">
      <c r="A24" s="13"/>
      <c r="B24" s="17"/>
      <c r="C24" s="17"/>
      <c r="D24" s="17"/>
      <c r="E24" s="24"/>
      <c r="F24" s="3"/>
      <c r="G24" s="1"/>
      <c r="H24" s="3"/>
      <c r="I24" s="1"/>
      <c r="J24" s="3"/>
      <c r="K24" s="1"/>
      <c r="L24" s="3"/>
    </row>
    <row r="25" spans="1:12" s="2" customFormat="1" ht="13.5" thickBot="1">
      <c r="A25" s="372" t="s">
        <v>508</v>
      </c>
      <c r="B25" s="265">
        <f>SUM(B7:B24)</f>
        <v>1029684706</v>
      </c>
      <c r="C25" s="265">
        <f t="shared" ref="C25:E25" si="0">SUM(C7:C24)</f>
        <v>799529830</v>
      </c>
      <c r="D25" s="265">
        <f t="shared" si="0"/>
        <v>46398910</v>
      </c>
      <c r="E25" s="267">
        <f t="shared" si="0"/>
        <v>108837587</v>
      </c>
      <c r="F25" s="3"/>
      <c r="G25" s="3"/>
      <c r="H25" s="3"/>
      <c r="I25" s="3"/>
      <c r="J25" s="3"/>
      <c r="K25" s="3"/>
      <c r="L25" s="3"/>
    </row>
    <row r="26" spans="1:12" s="2" customFormat="1" ht="27.75" customHeight="1">
      <c r="A26" s="1063" t="s">
        <v>1217</v>
      </c>
      <c r="B26" s="1063"/>
      <c r="C26" s="1063"/>
      <c r="D26" s="1063"/>
      <c r="E26" s="1063"/>
    </row>
    <row r="27" spans="1:12" ht="13.5" customHeight="1">
      <c r="A27" s="1027" t="s">
        <v>1218</v>
      </c>
      <c r="B27" s="1027"/>
      <c r="C27" s="1027"/>
      <c r="D27" s="1027"/>
      <c r="E27" s="1027"/>
    </row>
    <row r="28" spans="1:12">
      <c r="C28" s="647"/>
    </row>
  </sheetData>
  <mergeCells count="9">
    <mergeCell ref="A26:E26"/>
    <mergeCell ref="A27:E27"/>
    <mergeCell ref="A1:E1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6" orientation="portrait" horizontalDpi="300" verticalDpi="300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 codeName="Hoja94">
    <pageSetUpPr fitToPage="1"/>
  </sheetPr>
  <dimension ref="A1:D124"/>
  <sheetViews>
    <sheetView view="pageBreakPreview" zoomScale="75" zoomScaleNormal="100" workbookViewId="0">
      <selection activeCell="E26" sqref="E26"/>
    </sheetView>
  </sheetViews>
  <sheetFormatPr baseColWidth="10" defaultRowHeight="12.75"/>
  <cols>
    <col min="1" max="4" width="30.7109375" style="551" customWidth="1"/>
    <col min="5" max="16384" width="11.42578125" style="551"/>
  </cols>
  <sheetData>
    <row r="1" spans="1:4" ht="18">
      <c r="A1" s="1065" t="s">
        <v>607</v>
      </c>
      <c r="B1" s="1065"/>
      <c r="C1" s="1065"/>
      <c r="D1" s="1065"/>
    </row>
    <row r="2" spans="1:4">
      <c r="A2" s="26"/>
      <c r="B2" s="26"/>
      <c r="C2" s="26"/>
      <c r="D2" s="26"/>
    </row>
    <row r="3" spans="1:4" ht="21.75" customHeight="1">
      <c r="A3" s="1207" t="s">
        <v>1184</v>
      </c>
      <c r="B3" s="1207"/>
      <c r="C3" s="1207"/>
      <c r="D3" s="1207"/>
    </row>
    <row r="4" spans="1:4" ht="13.5" thickBot="1">
      <c r="A4" s="212"/>
      <c r="B4" s="212"/>
      <c r="C4" s="212"/>
      <c r="D4" s="212"/>
    </row>
    <row r="5" spans="1:4" ht="33.75" customHeight="1">
      <c r="A5" s="1125" t="s">
        <v>608</v>
      </c>
      <c r="B5" s="1168" t="s">
        <v>249</v>
      </c>
      <c r="C5" s="1154" t="s">
        <v>542</v>
      </c>
      <c r="D5" s="1077"/>
    </row>
    <row r="6" spans="1:4" ht="33.75" customHeight="1" thickBot="1">
      <c r="A6" s="1126"/>
      <c r="B6" s="1184"/>
      <c r="C6" s="206" t="s">
        <v>1005</v>
      </c>
      <c r="D6" s="559" t="s">
        <v>940</v>
      </c>
    </row>
    <row r="7" spans="1:4">
      <c r="A7" s="1214" t="s">
        <v>155</v>
      </c>
      <c r="B7" s="211" t="s">
        <v>207</v>
      </c>
      <c r="C7" s="406">
        <v>510511.79</v>
      </c>
      <c r="D7" s="414">
        <v>63.41</v>
      </c>
    </row>
    <row r="8" spans="1:4">
      <c r="A8" s="1214"/>
      <c r="B8" s="195" t="s">
        <v>602</v>
      </c>
      <c r="C8" s="407">
        <v>153686.12</v>
      </c>
      <c r="D8" s="412">
        <v>19.09</v>
      </c>
    </row>
    <row r="9" spans="1:4">
      <c r="A9" s="1214"/>
      <c r="B9" s="195" t="s">
        <v>603</v>
      </c>
      <c r="C9" s="407">
        <v>127735.54</v>
      </c>
      <c r="D9" s="412">
        <v>15.87</v>
      </c>
    </row>
    <row r="10" spans="1:4">
      <c r="A10" s="1214"/>
      <c r="B10" s="195" t="s">
        <v>1071</v>
      </c>
      <c r="C10" s="407">
        <v>0</v>
      </c>
      <c r="D10" s="412">
        <v>0</v>
      </c>
    </row>
    <row r="11" spans="1:4">
      <c r="A11" s="1214"/>
      <c r="B11" s="195" t="s">
        <v>606</v>
      </c>
      <c r="C11" s="407">
        <v>0</v>
      </c>
      <c r="D11" s="412">
        <v>0</v>
      </c>
    </row>
    <row r="12" spans="1:4">
      <c r="A12" s="1214"/>
      <c r="B12" s="195" t="s">
        <v>549</v>
      </c>
      <c r="C12" s="407">
        <v>791933.45</v>
      </c>
      <c r="D12" s="412">
        <v>98.37</v>
      </c>
    </row>
    <row r="13" spans="1:4" ht="25.5">
      <c r="A13" s="1214"/>
      <c r="B13" s="482" t="s">
        <v>550</v>
      </c>
      <c r="C13" s="407">
        <v>4389.03</v>
      </c>
      <c r="D13" s="412">
        <v>0.55000000000000004</v>
      </c>
    </row>
    <row r="14" spans="1:4">
      <c r="A14" s="1214"/>
      <c r="B14" s="195" t="s">
        <v>551</v>
      </c>
      <c r="C14" s="407">
        <v>8692.49</v>
      </c>
      <c r="D14" s="412">
        <v>1.08</v>
      </c>
    </row>
    <row r="15" spans="1:4">
      <c r="A15" s="1214"/>
      <c r="B15" s="210" t="s">
        <v>507</v>
      </c>
      <c r="C15" s="409">
        <v>805014.97</v>
      </c>
      <c r="D15" s="413">
        <v>100</v>
      </c>
    </row>
    <row r="16" spans="1:4">
      <c r="A16" s="1214" t="s">
        <v>766</v>
      </c>
      <c r="B16" s="211" t="s">
        <v>207</v>
      </c>
      <c r="C16" s="406">
        <v>1402117.56</v>
      </c>
      <c r="D16" s="414">
        <v>89.99</v>
      </c>
    </row>
    <row r="17" spans="1:4">
      <c r="A17" s="1214"/>
      <c r="B17" s="195" t="s">
        <v>602</v>
      </c>
      <c r="C17" s="407">
        <v>116371.48</v>
      </c>
      <c r="D17" s="412">
        <v>7.47</v>
      </c>
    </row>
    <row r="18" spans="1:4">
      <c r="A18" s="1214"/>
      <c r="B18" s="195" t="s">
        <v>603</v>
      </c>
      <c r="C18" s="407">
        <v>0</v>
      </c>
      <c r="D18" s="412">
        <v>0</v>
      </c>
    </row>
    <row r="19" spans="1:4">
      <c r="A19" s="1214"/>
      <c r="B19" s="195" t="s">
        <v>1071</v>
      </c>
      <c r="C19" s="407">
        <v>0</v>
      </c>
      <c r="D19" s="412">
        <v>0</v>
      </c>
    </row>
    <row r="20" spans="1:4">
      <c r="A20" s="1214"/>
      <c r="B20" s="195" t="s">
        <v>606</v>
      </c>
      <c r="C20" s="407">
        <v>0</v>
      </c>
      <c r="D20" s="412">
        <v>0</v>
      </c>
    </row>
    <row r="21" spans="1:4">
      <c r="A21" s="1214"/>
      <c r="B21" s="145" t="s">
        <v>549</v>
      </c>
      <c r="C21" s="407">
        <v>1518489.04</v>
      </c>
      <c r="D21" s="412">
        <v>97.46</v>
      </c>
    </row>
    <row r="22" spans="1:4" ht="25.5">
      <c r="A22" s="1214"/>
      <c r="B22" s="408" t="s">
        <v>550</v>
      </c>
      <c r="C22" s="407">
        <v>7192.68</v>
      </c>
      <c r="D22" s="412">
        <v>0.46</v>
      </c>
    </row>
    <row r="23" spans="1:4">
      <c r="A23" s="1214"/>
      <c r="B23" s="145" t="s">
        <v>551</v>
      </c>
      <c r="C23" s="407">
        <v>32403.33</v>
      </c>
      <c r="D23" s="412">
        <v>2.08</v>
      </c>
    </row>
    <row r="24" spans="1:4">
      <c r="A24" s="1214"/>
      <c r="B24" s="510" t="s">
        <v>507</v>
      </c>
      <c r="C24" s="409">
        <v>1558085.05</v>
      </c>
      <c r="D24" s="413">
        <v>100</v>
      </c>
    </row>
    <row r="25" spans="1:4">
      <c r="A25" s="1217" t="s">
        <v>276</v>
      </c>
      <c r="B25" s="211" t="s">
        <v>207</v>
      </c>
      <c r="C25" s="406">
        <v>516576.81</v>
      </c>
      <c r="D25" s="414">
        <v>64.150000000000006</v>
      </c>
    </row>
    <row r="26" spans="1:4">
      <c r="A26" s="1218"/>
      <c r="B26" s="195" t="s">
        <v>602</v>
      </c>
      <c r="C26" s="407">
        <v>261259.43</v>
      </c>
      <c r="D26" s="412">
        <v>32.44</v>
      </c>
    </row>
    <row r="27" spans="1:4">
      <c r="A27" s="1218"/>
      <c r="B27" s="195" t="s">
        <v>603</v>
      </c>
      <c r="C27" s="407">
        <v>13598.24</v>
      </c>
      <c r="D27" s="412">
        <v>1.69</v>
      </c>
    </row>
    <row r="28" spans="1:4">
      <c r="A28" s="1218"/>
      <c r="B28" s="195" t="s">
        <v>1071</v>
      </c>
      <c r="C28" s="407">
        <v>0</v>
      </c>
      <c r="D28" s="412">
        <v>0</v>
      </c>
    </row>
    <row r="29" spans="1:4">
      <c r="A29" s="1218"/>
      <c r="B29" s="195" t="s">
        <v>606</v>
      </c>
      <c r="C29" s="407">
        <v>0</v>
      </c>
      <c r="D29" s="412">
        <v>0</v>
      </c>
    </row>
    <row r="30" spans="1:4">
      <c r="A30" s="1218"/>
      <c r="B30" s="145" t="s">
        <v>549</v>
      </c>
      <c r="C30" s="407">
        <v>791434.48</v>
      </c>
      <c r="D30" s="412">
        <v>98.28</v>
      </c>
    </row>
    <row r="31" spans="1:4" ht="25.5">
      <c r="A31" s="1218"/>
      <c r="B31" s="408" t="s">
        <v>550</v>
      </c>
      <c r="C31" s="407">
        <v>3198.28</v>
      </c>
      <c r="D31" s="412">
        <v>0.4</v>
      </c>
    </row>
    <row r="32" spans="1:4">
      <c r="A32" s="1218"/>
      <c r="B32" s="145" t="s">
        <v>551</v>
      </c>
      <c r="C32" s="407">
        <v>10618.43</v>
      </c>
      <c r="D32" s="412">
        <v>1.32</v>
      </c>
    </row>
    <row r="33" spans="1:4">
      <c r="A33" s="1219"/>
      <c r="B33" s="510" t="s">
        <v>507</v>
      </c>
      <c r="C33" s="409">
        <v>805251.19</v>
      </c>
      <c r="D33" s="413">
        <v>100</v>
      </c>
    </row>
    <row r="34" spans="1:4">
      <c r="A34" s="1218" t="s">
        <v>579</v>
      </c>
      <c r="B34" s="195" t="s">
        <v>207</v>
      </c>
      <c r="C34" s="407">
        <v>858744.13</v>
      </c>
      <c r="D34" s="412">
        <v>60.1</v>
      </c>
    </row>
    <row r="35" spans="1:4">
      <c r="A35" s="1218"/>
      <c r="B35" s="195" t="s">
        <v>602</v>
      </c>
      <c r="C35" s="407">
        <v>526653.06999999995</v>
      </c>
      <c r="D35" s="412">
        <v>36.85</v>
      </c>
    </row>
    <row r="36" spans="1:4">
      <c r="A36" s="1218"/>
      <c r="B36" s="195" t="s">
        <v>603</v>
      </c>
      <c r="C36" s="407">
        <v>20171.419999999998</v>
      </c>
      <c r="D36" s="412">
        <v>1.41</v>
      </c>
    </row>
    <row r="37" spans="1:4">
      <c r="A37" s="1218"/>
      <c r="B37" s="195" t="s">
        <v>1071</v>
      </c>
      <c r="C37" s="407">
        <v>0</v>
      </c>
      <c r="D37" s="412">
        <v>0</v>
      </c>
    </row>
    <row r="38" spans="1:4">
      <c r="A38" s="1218"/>
      <c r="B38" s="195" t="s">
        <v>606</v>
      </c>
      <c r="C38" s="407">
        <v>0</v>
      </c>
      <c r="D38" s="412">
        <v>0</v>
      </c>
    </row>
    <row r="39" spans="1:4">
      <c r="A39" s="1218"/>
      <c r="B39" s="145" t="s">
        <v>549</v>
      </c>
      <c r="C39" s="407">
        <v>1405568.62</v>
      </c>
      <c r="D39" s="412">
        <v>98.36</v>
      </c>
    </row>
    <row r="40" spans="1:4" ht="25.5">
      <c r="A40" s="1218"/>
      <c r="B40" s="408" t="s">
        <v>550</v>
      </c>
      <c r="C40" s="407">
        <v>3494</v>
      </c>
      <c r="D40" s="412">
        <v>0.24</v>
      </c>
    </row>
    <row r="41" spans="1:4">
      <c r="A41" s="1218"/>
      <c r="B41" s="145" t="s">
        <v>551</v>
      </c>
      <c r="C41" s="407">
        <v>20041.27</v>
      </c>
      <c r="D41" s="412">
        <v>1.4</v>
      </c>
    </row>
    <row r="42" spans="1:4">
      <c r="A42" s="1218"/>
      <c r="B42" s="510" t="s">
        <v>507</v>
      </c>
      <c r="C42" s="409">
        <v>1429103.89</v>
      </c>
      <c r="D42" s="413">
        <v>100</v>
      </c>
    </row>
    <row r="43" spans="1:4">
      <c r="A43" s="1217" t="s">
        <v>277</v>
      </c>
      <c r="B43" s="211" t="s">
        <v>207</v>
      </c>
      <c r="C43" s="406">
        <v>643081.56999999995</v>
      </c>
      <c r="D43" s="414">
        <v>52.07</v>
      </c>
    </row>
    <row r="44" spans="1:4">
      <c r="A44" s="1218"/>
      <c r="B44" s="195" t="s">
        <v>602</v>
      </c>
      <c r="C44" s="407">
        <v>562943.64</v>
      </c>
      <c r="D44" s="412">
        <v>45.58</v>
      </c>
    </row>
    <row r="45" spans="1:4">
      <c r="A45" s="1218"/>
      <c r="B45" s="195" t="s">
        <v>603</v>
      </c>
      <c r="C45" s="407">
        <v>5514.15</v>
      </c>
      <c r="D45" s="412">
        <v>0.45</v>
      </c>
    </row>
    <row r="46" spans="1:4">
      <c r="A46" s="1218"/>
      <c r="B46" s="195" t="s">
        <v>1071</v>
      </c>
      <c r="C46" s="407">
        <v>0</v>
      </c>
      <c r="D46" s="412">
        <v>0</v>
      </c>
    </row>
    <row r="47" spans="1:4">
      <c r="A47" s="1218"/>
      <c r="B47" s="195" t="s">
        <v>606</v>
      </c>
      <c r="C47" s="407">
        <v>0</v>
      </c>
      <c r="D47" s="412">
        <v>0</v>
      </c>
    </row>
    <row r="48" spans="1:4">
      <c r="A48" s="1218"/>
      <c r="B48" s="145" t="s">
        <v>549</v>
      </c>
      <c r="C48" s="407">
        <v>1211539.3600000001</v>
      </c>
      <c r="D48" s="412">
        <v>98.1</v>
      </c>
    </row>
    <row r="49" spans="1:4" ht="25.5">
      <c r="A49" s="1218"/>
      <c r="B49" s="408" t="s">
        <v>550</v>
      </c>
      <c r="C49" s="407">
        <v>10232.68</v>
      </c>
      <c r="D49" s="412">
        <v>0.83</v>
      </c>
    </row>
    <row r="50" spans="1:4">
      <c r="A50" s="1218"/>
      <c r="B50" s="145" t="s">
        <v>551</v>
      </c>
      <c r="C50" s="407">
        <v>13222.55</v>
      </c>
      <c r="D50" s="412">
        <v>1.07</v>
      </c>
    </row>
    <row r="51" spans="1:4">
      <c r="A51" s="1219"/>
      <c r="B51" s="510" t="s">
        <v>507</v>
      </c>
      <c r="C51" s="409">
        <v>1234994.5900000001</v>
      </c>
      <c r="D51" s="413">
        <v>100</v>
      </c>
    </row>
    <row r="52" spans="1:4">
      <c r="A52" s="1220" t="s">
        <v>1163</v>
      </c>
      <c r="B52" s="590" t="s">
        <v>207</v>
      </c>
      <c r="C52" s="591">
        <v>264849.81</v>
      </c>
      <c r="D52" s="592">
        <v>38.26</v>
      </c>
    </row>
    <row r="53" spans="1:4">
      <c r="A53" s="1221"/>
      <c r="B53" s="570" t="s">
        <v>602</v>
      </c>
      <c r="C53" s="593">
        <v>390200.57</v>
      </c>
      <c r="D53" s="594">
        <v>56.36</v>
      </c>
    </row>
    <row r="54" spans="1:4">
      <c r="A54" s="1221"/>
      <c r="B54" s="570" t="s">
        <v>603</v>
      </c>
      <c r="C54" s="593">
        <v>24274.99</v>
      </c>
      <c r="D54" s="594">
        <v>3.51</v>
      </c>
    </row>
    <row r="55" spans="1:4">
      <c r="A55" s="1221"/>
      <c r="B55" s="570" t="s">
        <v>1071</v>
      </c>
      <c r="C55" s="593">
        <v>0</v>
      </c>
      <c r="D55" s="594">
        <v>0</v>
      </c>
    </row>
    <row r="56" spans="1:4">
      <c r="A56" s="1221"/>
      <c r="B56" s="570" t="s">
        <v>606</v>
      </c>
      <c r="C56" s="593">
        <v>0</v>
      </c>
      <c r="D56" s="594">
        <v>0</v>
      </c>
    </row>
    <row r="57" spans="1:4">
      <c r="A57" s="1221"/>
      <c r="B57" s="570" t="s">
        <v>80</v>
      </c>
      <c r="C57" s="593">
        <v>679325.37</v>
      </c>
      <c r="D57" s="594">
        <v>98.13000000000001</v>
      </c>
    </row>
    <row r="58" spans="1:4" ht="25.5">
      <c r="A58" s="1221"/>
      <c r="B58" s="595" t="s">
        <v>550</v>
      </c>
      <c r="C58" s="593">
        <v>1071.21</v>
      </c>
      <c r="D58" s="594">
        <v>0.15</v>
      </c>
    </row>
    <row r="59" spans="1:4">
      <c r="A59" s="1221"/>
      <c r="B59" s="570" t="s">
        <v>551</v>
      </c>
      <c r="C59" s="593">
        <v>11878.76</v>
      </c>
      <c r="D59" s="594">
        <v>1.72</v>
      </c>
    </row>
    <row r="60" spans="1:4">
      <c r="A60" s="1222"/>
      <c r="B60" s="573" t="s">
        <v>629</v>
      </c>
      <c r="C60" s="596">
        <v>692275.34</v>
      </c>
      <c r="D60" s="597">
        <v>100.00000000000001</v>
      </c>
    </row>
    <row r="61" spans="1:4">
      <c r="A61" s="1219" t="s">
        <v>648</v>
      </c>
      <c r="B61" s="195" t="s">
        <v>207</v>
      </c>
      <c r="C61" s="407">
        <v>504031.22</v>
      </c>
      <c r="D61" s="412">
        <v>62.78</v>
      </c>
    </row>
    <row r="62" spans="1:4">
      <c r="A62" s="1214"/>
      <c r="B62" s="195" t="s">
        <v>602</v>
      </c>
      <c r="C62" s="407">
        <v>199462.01</v>
      </c>
      <c r="D62" s="412">
        <v>24.85</v>
      </c>
    </row>
    <row r="63" spans="1:4">
      <c r="A63" s="1214"/>
      <c r="B63" s="195" t="s">
        <v>603</v>
      </c>
      <c r="C63" s="407">
        <v>0</v>
      </c>
      <c r="D63" s="412">
        <v>0</v>
      </c>
    </row>
    <row r="64" spans="1:4">
      <c r="A64" s="1214"/>
      <c r="B64" s="195" t="s">
        <v>1071</v>
      </c>
      <c r="C64" s="407">
        <v>0</v>
      </c>
      <c r="D64" s="412">
        <v>0</v>
      </c>
    </row>
    <row r="65" spans="1:4">
      <c r="A65" s="1214"/>
      <c r="B65" s="195" t="s">
        <v>606</v>
      </c>
      <c r="C65" s="407">
        <v>0</v>
      </c>
      <c r="D65" s="412">
        <v>0</v>
      </c>
    </row>
    <row r="66" spans="1:4">
      <c r="A66" s="1214"/>
      <c r="B66" s="145" t="s">
        <v>549</v>
      </c>
      <c r="C66" s="407">
        <v>703493.23</v>
      </c>
      <c r="D66" s="412">
        <v>87.63</v>
      </c>
    </row>
    <row r="67" spans="1:4" ht="25.5">
      <c r="A67" s="1214"/>
      <c r="B67" s="408" t="s">
        <v>550</v>
      </c>
      <c r="C67" s="407">
        <v>7024.33</v>
      </c>
      <c r="D67" s="412">
        <v>0.88</v>
      </c>
    </row>
    <row r="68" spans="1:4">
      <c r="A68" s="1214"/>
      <c r="B68" s="145" t="s">
        <v>551</v>
      </c>
      <c r="C68" s="407">
        <v>92251.81</v>
      </c>
      <c r="D68" s="412">
        <v>11.49</v>
      </c>
    </row>
    <row r="69" spans="1:4">
      <c r="A69" s="1214"/>
      <c r="B69" s="510" t="s">
        <v>507</v>
      </c>
      <c r="C69" s="407">
        <v>802769.37</v>
      </c>
      <c r="D69" s="412">
        <v>100</v>
      </c>
    </row>
    <row r="70" spans="1:4">
      <c r="A70" s="1214" t="s">
        <v>981</v>
      </c>
      <c r="B70" s="211" t="s">
        <v>207</v>
      </c>
      <c r="C70" s="406">
        <v>694426.94</v>
      </c>
      <c r="D70" s="414">
        <v>61.39</v>
      </c>
    </row>
    <row r="71" spans="1:4">
      <c r="A71" s="1214"/>
      <c r="B71" s="195" t="s">
        <v>602</v>
      </c>
      <c r="C71" s="407">
        <v>368719.68</v>
      </c>
      <c r="D71" s="412">
        <v>32.590000000000003</v>
      </c>
    </row>
    <row r="72" spans="1:4">
      <c r="A72" s="1214"/>
      <c r="B72" s="195" t="s">
        <v>603</v>
      </c>
      <c r="C72" s="407">
        <v>37690.410000000003</v>
      </c>
      <c r="D72" s="412">
        <v>3.33</v>
      </c>
    </row>
    <row r="73" spans="1:4">
      <c r="A73" s="1214"/>
      <c r="B73" s="195" t="s">
        <v>1071</v>
      </c>
      <c r="C73" s="407">
        <v>0</v>
      </c>
      <c r="D73" s="412">
        <v>0</v>
      </c>
    </row>
    <row r="74" spans="1:4">
      <c r="A74" s="1214"/>
      <c r="B74" s="195" t="s">
        <v>606</v>
      </c>
      <c r="C74" s="407">
        <v>0</v>
      </c>
      <c r="D74" s="412">
        <v>0</v>
      </c>
    </row>
    <row r="75" spans="1:4">
      <c r="A75" s="1214"/>
      <c r="B75" s="145" t="s">
        <v>549</v>
      </c>
      <c r="C75" s="407">
        <v>1100837.03</v>
      </c>
      <c r="D75" s="412">
        <v>97.31</v>
      </c>
    </row>
    <row r="76" spans="1:4" ht="25.5">
      <c r="A76" s="1214"/>
      <c r="B76" s="408" t="s">
        <v>550</v>
      </c>
      <c r="C76" s="407">
        <v>5799.53</v>
      </c>
      <c r="D76" s="412">
        <v>0.51</v>
      </c>
    </row>
    <row r="77" spans="1:4">
      <c r="A77" s="1214"/>
      <c r="B77" s="145" t="s">
        <v>551</v>
      </c>
      <c r="C77" s="407">
        <v>24623.73</v>
      </c>
      <c r="D77" s="412">
        <v>2.1800000000000002</v>
      </c>
    </row>
    <row r="78" spans="1:4">
      <c r="A78" s="1214"/>
      <c r="B78" s="510" t="s">
        <v>507</v>
      </c>
      <c r="C78" s="409">
        <v>1131260.29</v>
      </c>
      <c r="D78" s="413">
        <v>100</v>
      </c>
    </row>
    <row r="79" spans="1:4">
      <c r="A79" s="1214" t="s">
        <v>975</v>
      </c>
      <c r="B79" s="211" t="s">
        <v>207</v>
      </c>
      <c r="C79" s="406">
        <v>203292.42</v>
      </c>
      <c r="D79" s="414">
        <v>40.729999999999997</v>
      </c>
    </row>
    <row r="80" spans="1:4">
      <c r="A80" s="1214"/>
      <c r="B80" s="195" t="s">
        <v>602</v>
      </c>
      <c r="C80" s="407">
        <v>86799.9</v>
      </c>
      <c r="D80" s="412">
        <v>17.39</v>
      </c>
    </row>
    <row r="81" spans="1:4">
      <c r="A81" s="1214"/>
      <c r="B81" s="195" t="s">
        <v>603</v>
      </c>
      <c r="C81" s="407">
        <v>161683.31</v>
      </c>
      <c r="D81" s="412">
        <v>32.39</v>
      </c>
    </row>
    <row r="82" spans="1:4">
      <c r="A82" s="1214"/>
      <c r="B82" s="195" t="s">
        <v>1071</v>
      </c>
      <c r="C82" s="407">
        <v>21865.43</v>
      </c>
      <c r="D82" s="412">
        <v>4.38</v>
      </c>
    </row>
    <row r="83" spans="1:4">
      <c r="A83" s="1214"/>
      <c r="B83" s="195" t="s">
        <v>606</v>
      </c>
      <c r="C83" s="407">
        <v>0</v>
      </c>
      <c r="D83" s="412">
        <v>0</v>
      </c>
    </row>
    <row r="84" spans="1:4">
      <c r="A84" s="1214"/>
      <c r="B84" s="145" t="s">
        <v>549</v>
      </c>
      <c r="C84" s="407">
        <v>473641.06</v>
      </c>
      <c r="D84" s="412">
        <v>94.89</v>
      </c>
    </row>
    <row r="85" spans="1:4" ht="25.5">
      <c r="A85" s="1214"/>
      <c r="B85" s="408" t="s">
        <v>550</v>
      </c>
      <c r="C85" s="407">
        <v>3996.43</v>
      </c>
      <c r="D85" s="412">
        <v>0.8</v>
      </c>
    </row>
    <row r="86" spans="1:4">
      <c r="A86" s="1214"/>
      <c r="B86" s="145" t="s">
        <v>551</v>
      </c>
      <c r="C86" s="407">
        <v>21528.62</v>
      </c>
      <c r="D86" s="412">
        <v>4.3099999999999996</v>
      </c>
    </row>
    <row r="87" spans="1:4">
      <c r="A87" s="1214"/>
      <c r="B87" s="510" t="s">
        <v>507</v>
      </c>
      <c r="C87" s="409">
        <v>499166.11</v>
      </c>
      <c r="D87" s="413">
        <v>100</v>
      </c>
    </row>
    <row r="88" spans="1:4">
      <c r="A88" s="1214" t="s">
        <v>647</v>
      </c>
      <c r="B88" s="211" t="s">
        <v>207</v>
      </c>
      <c r="C88" s="406">
        <v>377859.03</v>
      </c>
      <c r="D88" s="414">
        <v>74.89</v>
      </c>
    </row>
    <row r="89" spans="1:4">
      <c r="A89" s="1214"/>
      <c r="B89" s="195" t="s">
        <v>602</v>
      </c>
      <c r="C89" s="407">
        <v>64226.35</v>
      </c>
      <c r="D89" s="412">
        <v>12.73</v>
      </c>
    </row>
    <row r="90" spans="1:4">
      <c r="A90" s="1214"/>
      <c r="B90" s="195" t="s">
        <v>603</v>
      </c>
      <c r="C90" s="407">
        <v>50369.18</v>
      </c>
      <c r="D90" s="412">
        <v>9.98</v>
      </c>
    </row>
    <row r="91" spans="1:4">
      <c r="A91" s="1214"/>
      <c r="B91" s="195" t="s">
        <v>1071</v>
      </c>
      <c r="C91" s="407">
        <v>0</v>
      </c>
      <c r="D91" s="412">
        <v>0</v>
      </c>
    </row>
    <row r="92" spans="1:4">
      <c r="A92" s="1214"/>
      <c r="B92" s="195" t="s">
        <v>606</v>
      </c>
      <c r="C92" s="407">
        <v>0</v>
      </c>
      <c r="D92" s="412">
        <v>0</v>
      </c>
    </row>
    <row r="93" spans="1:4">
      <c r="A93" s="1214"/>
      <c r="B93" s="145" t="s">
        <v>549</v>
      </c>
      <c r="C93" s="407">
        <v>492454.56</v>
      </c>
      <c r="D93" s="412">
        <v>97.6</v>
      </c>
    </row>
    <row r="94" spans="1:4" ht="25.5">
      <c r="A94" s="1214"/>
      <c r="B94" s="408" t="s">
        <v>550</v>
      </c>
      <c r="C94" s="407">
        <v>2404.59</v>
      </c>
      <c r="D94" s="412">
        <v>0.48</v>
      </c>
    </row>
    <row r="95" spans="1:4">
      <c r="A95" s="1214"/>
      <c r="B95" s="145" t="s">
        <v>551</v>
      </c>
      <c r="C95" s="407">
        <v>9667.76</v>
      </c>
      <c r="D95" s="412">
        <v>1.92</v>
      </c>
    </row>
    <row r="96" spans="1:4">
      <c r="A96" s="1214"/>
      <c r="B96" s="510" t="s">
        <v>507</v>
      </c>
      <c r="C96" s="409">
        <v>504526.91</v>
      </c>
      <c r="D96" s="413">
        <v>100</v>
      </c>
    </row>
    <row r="97" spans="1:4">
      <c r="A97" s="1214" t="s">
        <v>982</v>
      </c>
      <c r="B97" s="211" t="s">
        <v>207</v>
      </c>
      <c r="C97" s="406">
        <v>717443.87</v>
      </c>
      <c r="D97" s="414">
        <v>69.040000000000006</v>
      </c>
    </row>
    <row r="98" spans="1:4">
      <c r="A98" s="1214"/>
      <c r="B98" s="195" t="s">
        <v>602</v>
      </c>
      <c r="C98" s="407">
        <v>128100.68</v>
      </c>
      <c r="D98" s="412">
        <v>12.33</v>
      </c>
    </row>
    <row r="99" spans="1:4">
      <c r="A99" s="1214"/>
      <c r="B99" s="195" t="s">
        <v>603</v>
      </c>
      <c r="C99" s="407">
        <v>166745.47</v>
      </c>
      <c r="D99" s="412">
        <v>16.05</v>
      </c>
    </row>
    <row r="100" spans="1:4">
      <c r="A100" s="1214"/>
      <c r="B100" s="195" t="s">
        <v>1071</v>
      </c>
      <c r="C100" s="407">
        <v>7652.57</v>
      </c>
      <c r="D100" s="412">
        <v>0.74</v>
      </c>
    </row>
    <row r="101" spans="1:4">
      <c r="A101" s="1214"/>
      <c r="B101" s="195" t="s">
        <v>606</v>
      </c>
      <c r="C101" s="407">
        <v>0</v>
      </c>
      <c r="D101" s="412">
        <v>0</v>
      </c>
    </row>
    <row r="102" spans="1:4">
      <c r="A102" s="1214"/>
      <c r="B102" s="145" t="s">
        <v>549</v>
      </c>
      <c r="C102" s="407">
        <v>1019942.59</v>
      </c>
      <c r="D102" s="412">
        <v>98.16</v>
      </c>
    </row>
    <row r="103" spans="1:4" ht="25.5">
      <c r="A103" s="1214"/>
      <c r="B103" s="408" t="s">
        <v>550</v>
      </c>
      <c r="C103" s="407">
        <v>3846.14</v>
      </c>
      <c r="D103" s="412">
        <v>0.37</v>
      </c>
    </row>
    <row r="104" spans="1:4">
      <c r="A104" s="1214"/>
      <c r="B104" s="145" t="s">
        <v>551</v>
      </c>
      <c r="C104" s="407">
        <v>15280.38</v>
      </c>
      <c r="D104" s="412">
        <v>1.47</v>
      </c>
    </row>
    <row r="105" spans="1:4">
      <c r="A105" s="1214"/>
      <c r="B105" s="510" t="s">
        <v>507</v>
      </c>
      <c r="C105" s="409">
        <v>1039069.11</v>
      </c>
      <c r="D105" s="413">
        <v>100</v>
      </c>
    </row>
    <row r="106" spans="1:4">
      <c r="A106" s="1223" t="s">
        <v>657</v>
      </c>
      <c r="B106" s="211" t="s">
        <v>207</v>
      </c>
      <c r="C106" s="406">
        <v>1036794.36</v>
      </c>
      <c r="D106" s="414">
        <v>97.78</v>
      </c>
    </row>
    <row r="107" spans="1:4">
      <c r="A107" s="1224"/>
      <c r="B107" s="195" t="s">
        <v>602</v>
      </c>
      <c r="C107" s="407">
        <v>0</v>
      </c>
      <c r="D107" s="412">
        <v>0</v>
      </c>
    </row>
    <row r="108" spans="1:4">
      <c r="A108" s="1224"/>
      <c r="B108" s="195" t="s">
        <v>603</v>
      </c>
      <c r="C108" s="407">
        <v>0</v>
      </c>
      <c r="D108" s="412">
        <v>0</v>
      </c>
    </row>
    <row r="109" spans="1:4">
      <c r="A109" s="1224"/>
      <c r="B109" s="195" t="s">
        <v>1071</v>
      </c>
      <c r="C109" s="407">
        <v>0</v>
      </c>
      <c r="D109" s="412">
        <v>0</v>
      </c>
    </row>
    <row r="110" spans="1:4">
      <c r="A110" s="1224"/>
      <c r="B110" s="195" t="s">
        <v>606</v>
      </c>
      <c r="C110" s="407">
        <v>0</v>
      </c>
      <c r="D110" s="412">
        <v>0</v>
      </c>
    </row>
    <row r="111" spans="1:4">
      <c r="A111" s="1224"/>
      <c r="B111" s="145" t="s">
        <v>549</v>
      </c>
      <c r="C111" s="407">
        <v>1036794.36</v>
      </c>
      <c r="D111" s="412">
        <v>97.78</v>
      </c>
    </row>
    <row r="112" spans="1:4" ht="25.5">
      <c r="A112" s="1224"/>
      <c r="B112" s="408" t="s">
        <v>550</v>
      </c>
      <c r="C112" s="407">
        <v>4367.6499999999996</v>
      </c>
      <c r="D112" s="412">
        <v>0.41</v>
      </c>
    </row>
    <row r="113" spans="1:4">
      <c r="A113" s="1224"/>
      <c r="B113" s="145" t="s">
        <v>551</v>
      </c>
      <c r="C113" s="407">
        <v>19195.11</v>
      </c>
      <c r="D113" s="412">
        <v>1.81</v>
      </c>
    </row>
    <row r="114" spans="1:4">
      <c r="A114" s="1225"/>
      <c r="B114" s="510" t="s">
        <v>507</v>
      </c>
      <c r="C114" s="409">
        <v>1060357.1200000001</v>
      </c>
      <c r="D114" s="413">
        <v>100</v>
      </c>
    </row>
    <row r="115" spans="1:4">
      <c r="A115" s="1214" t="s">
        <v>641</v>
      </c>
      <c r="B115" s="211" t="s">
        <v>207</v>
      </c>
      <c r="C115" s="406">
        <v>510980.72</v>
      </c>
      <c r="D115" s="414">
        <v>96.03</v>
      </c>
    </row>
    <row r="116" spans="1:4">
      <c r="A116" s="1214"/>
      <c r="B116" s="195" t="s">
        <v>602</v>
      </c>
      <c r="C116" s="407">
        <v>712.8</v>
      </c>
      <c r="D116" s="412">
        <v>0.13</v>
      </c>
    </row>
    <row r="117" spans="1:4">
      <c r="A117" s="1214"/>
      <c r="B117" s="195" t="s">
        <v>603</v>
      </c>
      <c r="C117" s="407">
        <v>0</v>
      </c>
      <c r="D117" s="412">
        <v>0</v>
      </c>
    </row>
    <row r="118" spans="1:4">
      <c r="A118" s="1214"/>
      <c r="B118" s="195" t="s">
        <v>1071</v>
      </c>
      <c r="C118" s="407">
        <v>0</v>
      </c>
      <c r="D118" s="412">
        <v>0</v>
      </c>
    </row>
    <row r="119" spans="1:4">
      <c r="A119" s="1214"/>
      <c r="B119" s="195" t="s">
        <v>606</v>
      </c>
      <c r="C119" s="407">
        <v>0</v>
      </c>
      <c r="D119" s="412">
        <v>0</v>
      </c>
    </row>
    <row r="120" spans="1:4">
      <c r="A120" s="1214"/>
      <c r="B120" s="145" t="s">
        <v>549</v>
      </c>
      <c r="C120" s="407">
        <v>511693.52</v>
      </c>
      <c r="D120" s="412">
        <v>96.16</v>
      </c>
    </row>
    <row r="121" spans="1:4" ht="25.5">
      <c r="A121" s="1214"/>
      <c r="B121" s="408" t="s">
        <v>550</v>
      </c>
      <c r="C121" s="407">
        <v>7542.92</v>
      </c>
      <c r="D121" s="412">
        <v>1.42</v>
      </c>
    </row>
    <row r="122" spans="1:4">
      <c r="A122" s="1214"/>
      <c r="B122" s="145" t="s">
        <v>551</v>
      </c>
      <c r="C122" s="407">
        <v>12902.91</v>
      </c>
      <c r="D122" s="412">
        <v>2.42</v>
      </c>
    </row>
    <row r="123" spans="1:4" ht="13.5" thickBot="1">
      <c r="A123" s="1216"/>
      <c r="B123" s="146" t="s">
        <v>507</v>
      </c>
      <c r="C123" s="483">
        <v>532139.35</v>
      </c>
      <c r="D123" s="484">
        <v>100</v>
      </c>
    </row>
    <row r="124" spans="1:4">
      <c r="A124" s="551" t="s">
        <v>769</v>
      </c>
    </row>
  </sheetData>
  <mergeCells count="18">
    <mergeCell ref="A115:A123"/>
    <mergeCell ref="A16:A24"/>
    <mergeCell ref="A25:A33"/>
    <mergeCell ref="A34:A42"/>
    <mergeCell ref="A43:A51"/>
    <mergeCell ref="A52:A60"/>
    <mergeCell ref="A61:A69"/>
    <mergeCell ref="A70:A78"/>
    <mergeCell ref="A79:A87"/>
    <mergeCell ref="A88:A96"/>
    <mergeCell ref="A97:A105"/>
    <mergeCell ref="A106:A114"/>
    <mergeCell ref="A7:A15"/>
    <mergeCell ref="A1:D1"/>
    <mergeCell ref="A3:D3"/>
    <mergeCell ref="A5:A6"/>
    <mergeCell ref="B5:B6"/>
    <mergeCell ref="C5:D5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1" orientation="portrait" r:id="rId2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49">
    <tabColor rgb="FFFF0000"/>
    <pageSetUpPr fitToPage="1"/>
  </sheetPr>
  <dimension ref="A1:F23"/>
  <sheetViews>
    <sheetView view="pageBreakPreview" zoomScaleNormal="75" workbookViewId="0">
      <selection activeCell="E26" sqref="E26"/>
    </sheetView>
  </sheetViews>
  <sheetFormatPr baseColWidth="10" defaultColWidth="9.140625" defaultRowHeight="12.75"/>
  <cols>
    <col min="1" max="1" width="30" customWidth="1"/>
    <col min="2" max="2" width="19.28515625" customWidth="1"/>
    <col min="3" max="3" width="29.140625" customWidth="1"/>
    <col min="4" max="4" width="14.85546875" customWidth="1"/>
  </cols>
  <sheetData>
    <row r="1" spans="1:5" ht="18">
      <c r="A1" s="1065" t="s">
        <v>856</v>
      </c>
      <c r="B1" s="1065"/>
      <c r="C1" s="1065"/>
      <c r="D1" s="1065"/>
      <c r="E1" s="6"/>
    </row>
    <row r="2" spans="1:5">
      <c r="E2" s="6"/>
    </row>
    <row r="3" spans="1:5" ht="15">
      <c r="A3" s="1129" t="s">
        <v>1223</v>
      </c>
      <c r="B3" s="1129"/>
      <c r="C3" s="1129"/>
      <c r="D3" s="1129"/>
      <c r="E3" s="6"/>
    </row>
    <row r="4" spans="1:5" ht="13.5" thickBot="1">
      <c r="A4" s="89"/>
      <c r="B4" s="89"/>
      <c r="C4" s="89"/>
      <c r="D4" s="89"/>
      <c r="E4" s="6"/>
    </row>
    <row r="5" spans="1:5" ht="15.95" customHeight="1">
      <c r="A5" s="1228" t="s">
        <v>857</v>
      </c>
      <c r="B5" s="1234" t="s">
        <v>858</v>
      </c>
      <c r="C5" s="1235"/>
      <c r="D5" s="106">
        <v>7708</v>
      </c>
      <c r="E5" s="6"/>
    </row>
    <row r="6" spans="1:5" ht="15.95" customHeight="1">
      <c r="A6" s="1229"/>
      <c r="B6" s="1243" t="s">
        <v>859</v>
      </c>
      <c r="C6" s="1244"/>
      <c r="D6" s="107">
        <v>3089</v>
      </c>
      <c r="E6" s="6"/>
    </row>
    <row r="7" spans="1:5" ht="15.95" customHeight="1" thickBot="1">
      <c r="A7" s="1230"/>
      <c r="B7" s="1245" t="s">
        <v>860</v>
      </c>
      <c r="C7" s="1246"/>
      <c r="D7" s="108">
        <v>10797</v>
      </c>
      <c r="E7" s="6"/>
    </row>
    <row r="8" spans="1:5" ht="20.25" customHeight="1">
      <c r="A8" s="1228" t="s">
        <v>861</v>
      </c>
      <c r="B8" s="1234" t="s">
        <v>862</v>
      </c>
      <c r="C8" s="1235"/>
      <c r="D8" s="106">
        <v>7008</v>
      </c>
      <c r="E8" s="6"/>
    </row>
    <row r="9" spans="1:5" ht="15.95" customHeight="1">
      <c r="A9" s="1229"/>
      <c r="B9" s="1247" t="s">
        <v>863</v>
      </c>
      <c r="C9" s="1248"/>
      <c r="D9" s="110">
        <v>1981</v>
      </c>
      <c r="E9" s="6"/>
    </row>
    <row r="10" spans="1:5" ht="15.95" customHeight="1">
      <c r="A10" s="1229"/>
      <c r="B10" s="1247" t="s">
        <v>864</v>
      </c>
      <c r="C10" s="1248"/>
      <c r="D10" s="110">
        <v>17</v>
      </c>
      <c r="E10" s="6"/>
    </row>
    <row r="11" spans="1:5" ht="15.95" customHeight="1" thickBot="1">
      <c r="A11" s="1230"/>
      <c r="B11" s="1232" t="s">
        <v>865</v>
      </c>
      <c r="C11" s="1233"/>
      <c r="D11" s="111">
        <v>324</v>
      </c>
      <c r="E11" s="6"/>
    </row>
    <row r="12" spans="1:5" ht="23.25" customHeight="1">
      <c r="A12" s="1228" t="s">
        <v>810</v>
      </c>
      <c r="B12" s="1240" t="s">
        <v>866</v>
      </c>
      <c r="C12" s="672" t="s">
        <v>867</v>
      </c>
      <c r="D12" s="106">
        <v>17704.259999999998</v>
      </c>
      <c r="E12" s="6"/>
    </row>
    <row r="13" spans="1:5" ht="15.95" customHeight="1">
      <c r="A13" s="1229"/>
      <c r="B13" s="1241"/>
      <c r="C13" s="673" t="s">
        <v>868</v>
      </c>
      <c r="D13" s="107">
        <v>33086.49</v>
      </c>
      <c r="E13" s="6"/>
    </row>
    <row r="14" spans="1:5" ht="15.95" customHeight="1">
      <c r="A14" s="1229"/>
      <c r="B14" s="1242"/>
      <c r="C14" s="674" t="s">
        <v>507</v>
      </c>
      <c r="D14" s="112">
        <v>50790.75</v>
      </c>
      <c r="E14" s="6"/>
    </row>
    <row r="15" spans="1:5" ht="15.95" customHeight="1">
      <c r="A15" s="1229"/>
      <c r="B15" s="1237" t="s">
        <v>869</v>
      </c>
      <c r="C15" s="1238"/>
      <c r="D15" s="112">
        <v>10899.86</v>
      </c>
      <c r="E15" s="6"/>
    </row>
    <row r="16" spans="1:5" ht="21" customHeight="1">
      <c r="A16" s="1229"/>
      <c r="B16" s="1226" t="s">
        <v>870</v>
      </c>
      <c r="C16" s="1227"/>
      <c r="D16" s="113">
        <v>61690.61</v>
      </c>
      <c r="E16" s="6"/>
    </row>
    <row r="17" spans="1:6" ht="15.95" customHeight="1" thickBot="1">
      <c r="A17" s="1230"/>
      <c r="B17" s="1232" t="s">
        <v>871</v>
      </c>
      <c r="C17" s="1233"/>
      <c r="D17" s="111">
        <v>10358.14</v>
      </c>
      <c r="E17" s="6"/>
    </row>
    <row r="18" spans="1:6" ht="20.25" customHeight="1">
      <c r="A18" s="1228" t="s">
        <v>872</v>
      </c>
      <c r="B18" s="1236" t="s">
        <v>873</v>
      </c>
      <c r="C18" s="1236"/>
      <c r="D18" s="106">
        <v>0</v>
      </c>
      <c r="E18" s="6"/>
      <c r="F18" s="26"/>
    </row>
    <row r="19" spans="1:6" ht="15.95" customHeight="1">
      <c r="A19" s="1229"/>
      <c r="B19" s="1231" t="s">
        <v>874</v>
      </c>
      <c r="C19" s="1231"/>
      <c r="D19" s="110">
        <v>19</v>
      </c>
      <c r="E19" s="6"/>
    </row>
    <row r="20" spans="1:6" ht="15.95" customHeight="1">
      <c r="A20" s="1229"/>
      <c r="B20" s="1231" t="s">
        <v>875</v>
      </c>
      <c r="C20" s="1231"/>
      <c r="D20" s="110">
        <v>23158099</v>
      </c>
      <c r="E20" s="6"/>
    </row>
    <row r="21" spans="1:6" ht="15.95" customHeight="1" thickBot="1">
      <c r="A21" s="1230"/>
      <c r="B21" s="1239" t="s">
        <v>876</v>
      </c>
      <c r="C21" s="1239"/>
      <c r="D21" s="111">
        <v>4603082</v>
      </c>
      <c r="E21" s="6"/>
    </row>
    <row r="22" spans="1:6">
      <c r="A22" s="114"/>
      <c r="E22" s="6"/>
    </row>
    <row r="23" spans="1:6">
      <c r="E23" s="6"/>
    </row>
  </sheetData>
  <mergeCells count="21">
    <mergeCell ref="A1:D1"/>
    <mergeCell ref="A3:D3"/>
    <mergeCell ref="B12:B14"/>
    <mergeCell ref="B5:C5"/>
    <mergeCell ref="B6:C6"/>
    <mergeCell ref="B7:C7"/>
    <mergeCell ref="B9:C9"/>
    <mergeCell ref="B10:C10"/>
    <mergeCell ref="B16:C16"/>
    <mergeCell ref="A5:A7"/>
    <mergeCell ref="A8:A11"/>
    <mergeCell ref="A12:A17"/>
    <mergeCell ref="A18:A21"/>
    <mergeCell ref="B20:C20"/>
    <mergeCell ref="B11:C11"/>
    <mergeCell ref="B8:C8"/>
    <mergeCell ref="B18:C18"/>
    <mergeCell ref="B15:C15"/>
    <mergeCell ref="B17:C17"/>
    <mergeCell ref="B21:C21"/>
    <mergeCell ref="B19:C1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51">
    <tabColor rgb="FFFF0000"/>
    <pageSetUpPr fitToPage="1"/>
  </sheetPr>
  <dimension ref="A1:G62"/>
  <sheetViews>
    <sheetView view="pageBreakPreview" zoomScale="75" zoomScaleNormal="75" workbookViewId="0">
      <selection activeCell="E26" sqref="E26"/>
    </sheetView>
  </sheetViews>
  <sheetFormatPr baseColWidth="10" defaultColWidth="9.140625" defaultRowHeight="12.75"/>
  <cols>
    <col min="1" max="1" width="21.5703125" customWidth="1"/>
    <col min="2" max="2" width="24.5703125" customWidth="1"/>
    <col min="3" max="5" width="21.5703125" customWidth="1"/>
  </cols>
  <sheetData>
    <row r="1" spans="1:7" ht="18">
      <c r="A1" s="1065" t="s">
        <v>856</v>
      </c>
      <c r="B1" s="1065"/>
      <c r="C1" s="1065"/>
      <c r="D1" s="1065"/>
      <c r="E1" s="1065"/>
    </row>
    <row r="3" spans="1:7" ht="15">
      <c r="A3" s="1129" t="s">
        <v>369</v>
      </c>
      <c r="B3" s="1129"/>
      <c r="C3" s="1129"/>
      <c r="D3" s="1129"/>
      <c r="E3" s="1129"/>
      <c r="F3" s="104"/>
      <c r="G3" s="104"/>
    </row>
    <row r="4" spans="1:7" ht="13.5" thickBot="1">
      <c r="A4" s="89"/>
      <c r="B4" s="89"/>
      <c r="C4" s="89"/>
      <c r="D4" s="89"/>
      <c r="E4" s="89"/>
    </row>
    <row r="5" spans="1:7" ht="25.5" customHeight="1">
      <c r="A5" s="1125" t="s">
        <v>664</v>
      </c>
      <c r="B5" s="1250" t="s">
        <v>877</v>
      </c>
      <c r="C5" s="1127" t="s">
        <v>878</v>
      </c>
      <c r="D5" s="1253"/>
      <c r="E5" s="1253"/>
    </row>
    <row r="6" spans="1:7" ht="18" customHeight="1">
      <c r="A6" s="1249"/>
      <c r="B6" s="1251"/>
      <c r="C6" s="1256" t="s">
        <v>879</v>
      </c>
      <c r="D6" s="1257"/>
      <c r="E6" s="1257"/>
    </row>
    <row r="7" spans="1:7" ht="36" customHeight="1">
      <c r="A7" s="1249"/>
      <c r="B7" s="1251"/>
      <c r="C7" s="1254" t="s">
        <v>867</v>
      </c>
      <c r="D7" s="1254" t="s">
        <v>880</v>
      </c>
      <c r="E7" s="1255" t="s">
        <v>881</v>
      </c>
    </row>
    <row r="8" spans="1:7" ht="13.5" thickBot="1">
      <c r="A8" s="1126"/>
      <c r="B8" s="1252"/>
      <c r="C8" s="1252"/>
      <c r="D8" s="1252"/>
      <c r="E8" s="1128"/>
    </row>
    <row r="9" spans="1:7" ht="22.5" customHeight="1">
      <c r="A9" s="293">
        <v>1962</v>
      </c>
      <c r="B9" s="309">
        <v>2022</v>
      </c>
      <c r="C9" s="309">
        <v>23911</v>
      </c>
      <c r="D9" s="309">
        <v>31571</v>
      </c>
      <c r="E9" s="310">
        <v>55482</v>
      </c>
      <c r="F9" s="6"/>
    </row>
    <row r="10" spans="1:7">
      <c r="A10" s="294">
        <v>1963</v>
      </c>
      <c r="B10" s="311">
        <v>1302</v>
      </c>
      <c r="C10" s="311">
        <v>13279</v>
      </c>
      <c r="D10" s="311">
        <v>9400</v>
      </c>
      <c r="E10" s="312">
        <v>22679</v>
      </c>
      <c r="F10" s="6"/>
    </row>
    <row r="11" spans="1:7">
      <c r="A11" s="294">
        <v>1964</v>
      </c>
      <c r="B11" s="311">
        <v>1645</v>
      </c>
      <c r="C11" s="311">
        <v>17671</v>
      </c>
      <c r="D11" s="311">
        <v>13727</v>
      </c>
      <c r="E11" s="312">
        <v>31398</v>
      </c>
      <c r="F11" s="6"/>
    </row>
    <row r="12" spans="1:7">
      <c r="A12" s="294">
        <v>1965</v>
      </c>
      <c r="B12" s="311">
        <v>1686</v>
      </c>
      <c r="C12" s="311">
        <v>21777</v>
      </c>
      <c r="D12" s="311">
        <v>16241</v>
      </c>
      <c r="E12" s="312">
        <v>38018</v>
      </c>
      <c r="F12" s="6"/>
    </row>
    <row r="13" spans="1:7">
      <c r="A13" s="294">
        <v>1966</v>
      </c>
      <c r="B13" s="311">
        <v>1443</v>
      </c>
      <c r="C13" s="311">
        <v>24644</v>
      </c>
      <c r="D13" s="311">
        <v>24710</v>
      </c>
      <c r="E13" s="312">
        <v>49354</v>
      </c>
      <c r="F13" s="6"/>
    </row>
    <row r="14" spans="1:7">
      <c r="A14" s="294">
        <v>1967</v>
      </c>
      <c r="B14" s="311">
        <v>2299</v>
      </c>
      <c r="C14" s="311">
        <v>33930</v>
      </c>
      <c r="D14" s="311">
        <v>42645</v>
      </c>
      <c r="E14" s="312">
        <v>76575</v>
      </c>
      <c r="F14" s="6"/>
    </row>
    <row r="15" spans="1:7">
      <c r="A15" s="294">
        <v>1968</v>
      </c>
      <c r="B15" s="311">
        <v>2115</v>
      </c>
      <c r="C15" s="311">
        <v>20449</v>
      </c>
      <c r="D15" s="311">
        <v>36048</v>
      </c>
      <c r="E15" s="312">
        <v>56497</v>
      </c>
      <c r="F15" s="6"/>
    </row>
    <row r="16" spans="1:7">
      <c r="A16" s="294">
        <v>1969</v>
      </c>
      <c r="B16" s="311">
        <v>1558</v>
      </c>
      <c r="C16" s="311">
        <v>19238</v>
      </c>
      <c r="D16" s="311">
        <v>34501</v>
      </c>
      <c r="E16" s="312">
        <v>53739</v>
      </c>
      <c r="F16" s="6"/>
    </row>
    <row r="17" spans="1:6">
      <c r="A17" s="294">
        <v>1970</v>
      </c>
      <c r="B17" s="311">
        <v>3450</v>
      </c>
      <c r="C17" s="311">
        <v>35723</v>
      </c>
      <c r="D17" s="311">
        <v>54824</v>
      </c>
      <c r="E17" s="312">
        <v>90547</v>
      </c>
      <c r="F17" s="6"/>
    </row>
    <row r="18" spans="1:6">
      <c r="A18" s="294">
        <v>1971</v>
      </c>
      <c r="B18" s="311">
        <v>1718</v>
      </c>
      <c r="C18" s="311">
        <v>13234</v>
      </c>
      <c r="D18" s="311">
        <v>21810</v>
      </c>
      <c r="E18" s="312">
        <v>35044</v>
      </c>
      <c r="F18" s="6"/>
    </row>
    <row r="19" spans="1:6">
      <c r="A19" s="294">
        <v>1972</v>
      </c>
      <c r="B19" s="311">
        <v>2194</v>
      </c>
      <c r="C19" s="311">
        <v>18412</v>
      </c>
      <c r="D19" s="311">
        <v>39341</v>
      </c>
      <c r="E19" s="312">
        <v>57753</v>
      </c>
      <c r="F19" s="6"/>
    </row>
    <row r="20" spans="1:6">
      <c r="A20" s="294">
        <v>1973</v>
      </c>
      <c r="B20" s="311">
        <v>3932</v>
      </c>
      <c r="C20" s="311">
        <v>41233</v>
      </c>
      <c r="D20" s="311">
        <v>55756</v>
      </c>
      <c r="E20" s="312">
        <v>96989</v>
      </c>
      <c r="F20" s="6"/>
    </row>
    <row r="21" spans="1:6">
      <c r="A21" s="294">
        <v>1974</v>
      </c>
      <c r="B21" s="311">
        <v>4088</v>
      </c>
      <c r="C21" s="311">
        <v>59822</v>
      </c>
      <c r="D21" s="311">
        <v>82293</v>
      </c>
      <c r="E21" s="312">
        <v>142115</v>
      </c>
      <c r="F21" s="6"/>
    </row>
    <row r="22" spans="1:6">
      <c r="A22" s="294">
        <v>1975</v>
      </c>
      <c r="B22" s="311">
        <v>4340</v>
      </c>
      <c r="C22" s="311">
        <v>110679</v>
      </c>
      <c r="D22" s="311">
        <v>77916</v>
      </c>
      <c r="E22" s="312">
        <v>188595</v>
      </c>
      <c r="F22" s="6"/>
    </row>
    <row r="23" spans="1:6">
      <c r="A23" s="294">
        <v>1976</v>
      </c>
      <c r="B23" s="311">
        <v>4577</v>
      </c>
      <c r="C23" s="311">
        <v>55308</v>
      </c>
      <c r="D23" s="311">
        <v>68269</v>
      </c>
      <c r="E23" s="312">
        <v>123577</v>
      </c>
      <c r="F23" s="6"/>
    </row>
    <row r="24" spans="1:6">
      <c r="A24" s="294">
        <v>1977</v>
      </c>
      <c r="B24" s="311">
        <v>2221</v>
      </c>
      <c r="C24" s="311">
        <v>28977</v>
      </c>
      <c r="D24" s="311">
        <v>41772</v>
      </c>
      <c r="E24" s="312">
        <v>70749</v>
      </c>
      <c r="F24" s="6"/>
    </row>
    <row r="25" spans="1:6">
      <c r="A25" s="294">
        <v>1978</v>
      </c>
      <c r="B25" s="311">
        <v>8471</v>
      </c>
      <c r="C25" s="311">
        <v>161698</v>
      </c>
      <c r="D25" s="311">
        <v>277828</v>
      </c>
      <c r="E25" s="312">
        <v>439526</v>
      </c>
      <c r="F25" s="6"/>
    </row>
    <row r="26" spans="1:6">
      <c r="A26" s="294">
        <v>1979</v>
      </c>
      <c r="B26" s="311">
        <v>7222</v>
      </c>
      <c r="C26" s="311">
        <v>120153</v>
      </c>
      <c r="D26" s="311">
        <v>153414</v>
      </c>
      <c r="E26" s="312">
        <v>273567</v>
      </c>
      <c r="F26" s="6"/>
    </row>
    <row r="27" spans="1:6">
      <c r="A27" s="294">
        <v>1980</v>
      </c>
      <c r="B27" s="311">
        <v>7190</v>
      </c>
      <c r="C27" s="311">
        <v>92293</v>
      </c>
      <c r="D27" s="311">
        <v>170724</v>
      </c>
      <c r="E27" s="312">
        <v>263017</v>
      </c>
      <c r="F27" s="6"/>
    </row>
    <row r="28" spans="1:6">
      <c r="A28" s="294">
        <v>1981</v>
      </c>
      <c r="B28" s="311">
        <v>10878</v>
      </c>
      <c r="C28" s="311">
        <v>141631</v>
      </c>
      <c r="D28" s="311">
        <v>156657</v>
      </c>
      <c r="E28" s="312">
        <v>298288</v>
      </c>
      <c r="F28" s="6"/>
    </row>
    <row r="29" spans="1:6">
      <c r="A29" s="294">
        <v>1982</v>
      </c>
      <c r="B29" s="311">
        <v>6545</v>
      </c>
      <c r="C29" s="311">
        <v>65326</v>
      </c>
      <c r="D29" s="311">
        <v>87577</v>
      </c>
      <c r="E29" s="312">
        <v>152903</v>
      </c>
      <c r="F29" s="6"/>
    </row>
    <row r="30" spans="1:6">
      <c r="A30" s="294">
        <v>1983</v>
      </c>
      <c r="B30" s="311">
        <v>4791</v>
      </c>
      <c r="C30" s="311">
        <v>50930</v>
      </c>
      <c r="D30" s="311">
        <v>57170</v>
      </c>
      <c r="E30" s="312">
        <v>108100</v>
      </c>
      <c r="F30" s="6"/>
    </row>
    <row r="31" spans="1:6">
      <c r="A31" s="294">
        <v>1984</v>
      </c>
      <c r="B31" s="311">
        <v>7203</v>
      </c>
      <c r="C31" s="311">
        <v>54491</v>
      </c>
      <c r="D31" s="311">
        <v>110628</v>
      </c>
      <c r="E31" s="312">
        <v>165119</v>
      </c>
      <c r="F31" s="6"/>
    </row>
    <row r="32" spans="1:6">
      <c r="A32" s="294">
        <v>1985</v>
      </c>
      <c r="B32" s="311">
        <v>12238</v>
      </c>
      <c r="C32" s="311">
        <v>176266</v>
      </c>
      <c r="D32" s="311">
        <v>308210</v>
      </c>
      <c r="E32" s="312">
        <v>484476</v>
      </c>
      <c r="F32" s="6"/>
    </row>
    <row r="33" spans="1:6">
      <c r="A33" s="294">
        <v>1986</v>
      </c>
      <c r="B33" s="311">
        <v>7570</v>
      </c>
      <c r="C33" s="311">
        <v>113923</v>
      </c>
      <c r="D33" s="311">
        <v>150964</v>
      </c>
      <c r="E33" s="312">
        <v>264887</v>
      </c>
      <c r="F33" s="6"/>
    </row>
    <row r="34" spans="1:6">
      <c r="A34" s="294">
        <v>1987</v>
      </c>
      <c r="B34" s="311">
        <v>8679</v>
      </c>
      <c r="C34" s="311">
        <v>48993</v>
      </c>
      <c r="D34" s="311">
        <v>97669</v>
      </c>
      <c r="E34" s="312">
        <v>146662</v>
      </c>
      <c r="F34" s="6"/>
    </row>
    <row r="35" spans="1:6">
      <c r="A35" s="294">
        <v>1988</v>
      </c>
      <c r="B35" s="311">
        <v>9247</v>
      </c>
      <c r="C35" s="311">
        <v>39521</v>
      </c>
      <c r="D35" s="311">
        <v>98213</v>
      </c>
      <c r="E35" s="312">
        <v>137734</v>
      </c>
      <c r="F35" s="6"/>
    </row>
    <row r="36" spans="1:6">
      <c r="A36" s="294">
        <v>1989</v>
      </c>
      <c r="B36" s="311">
        <v>20811</v>
      </c>
      <c r="C36" s="311">
        <v>182448</v>
      </c>
      <c r="D36" s="311">
        <v>244245</v>
      </c>
      <c r="E36" s="312">
        <v>426693</v>
      </c>
      <c r="F36" s="6"/>
    </row>
    <row r="37" spans="1:6">
      <c r="A37" s="294">
        <v>1990</v>
      </c>
      <c r="B37" s="311">
        <v>12913</v>
      </c>
      <c r="C37" s="311">
        <v>72993</v>
      </c>
      <c r="D37" s="311">
        <v>130039</v>
      </c>
      <c r="E37" s="312">
        <v>203032</v>
      </c>
      <c r="F37" s="6"/>
    </row>
    <row r="38" spans="1:6">
      <c r="A38" s="294">
        <v>1991</v>
      </c>
      <c r="B38" s="311">
        <v>13531</v>
      </c>
      <c r="C38" s="311">
        <v>116896</v>
      </c>
      <c r="D38" s="311">
        <v>143422</v>
      </c>
      <c r="E38" s="312">
        <v>260318</v>
      </c>
      <c r="F38" s="6"/>
    </row>
    <row r="39" spans="1:6">
      <c r="A39" s="294">
        <v>1992</v>
      </c>
      <c r="B39" s="311">
        <v>15955</v>
      </c>
      <c r="C39" s="311">
        <v>40438</v>
      </c>
      <c r="D39" s="311">
        <v>64839</v>
      </c>
      <c r="E39" s="312">
        <v>105277</v>
      </c>
      <c r="F39" s="6"/>
    </row>
    <row r="40" spans="1:6">
      <c r="A40" s="294">
        <v>1993</v>
      </c>
      <c r="B40" s="311">
        <v>14254</v>
      </c>
      <c r="C40" s="311">
        <v>33161</v>
      </c>
      <c r="D40" s="311">
        <v>56106</v>
      </c>
      <c r="E40" s="312">
        <v>89267</v>
      </c>
      <c r="F40" s="6"/>
    </row>
    <row r="41" spans="1:6">
      <c r="A41" s="294">
        <v>1994</v>
      </c>
      <c r="B41" s="311">
        <v>19263</v>
      </c>
      <c r="C41" s="311">
        <v>250433</v>
      </c>
      <c r="D41" s="311">
        <v>187202</v>
      </c>
      <c r="E41" s="312">
        <v>437635</v>
      </c>
      <c r="F41" s="6"/>
    </row>
    <row r="42" spans="1:6">
      <c r="A42" s="294">
        <v>1995</v>
      </c>
      <c r="B42" s="311">
        <v>25827</v>
      </c>
      <c r="C42" s="311">
        <v>42389</v>
      </c>
      <c r="D42" s="311">
        <v>101095</v>
      </c>
      <c r="E42" s="312">
        <v>143484</v>
      </c>
      <c r="F42" s="6"/>
    </row>
    <row r="43" spans="1:6">
      <c r="A43" s="294">
        <v>1996</v>
      </c>
      <c r="B43" s="311">
        <v>16771</v>
      </c>
      <c r="C43" s="311">
        <v>10531</v>
      </c>
      <c r="D43" s="311">
        <v>49283</v>
      </c>
      <c r="E43" s="312">
        <v>59814</v>
      </c>
      <c r="F43" s="6"/>
    </row>
    <row r="44" spans="1:6">
      <c r="A44" s="294">
        <v>1997</v>
      </c>
      <c r="B44" s="311">
        <v>22320</v>
      </c>
      <c r="C44" s="311">
        <v>21326</v>
      </c>
      <c r="D44" s="311">
        <v>77177</v>
      </c>
      <c r="E44" s="312">
        <v>98503</v>
      </c>
      <c r="F44" s="6"/>
    </row>
    <row r="45" spans="1:6">
      <c r="A45" s="294">
        <v>1998</v>
      </c>
      <c r="B45" s="311">
        <v>22446</v>
      </c>
      <c r="C45" s="311">
        <v>42959</v>
      </c>
      <c r="D45" s="311">
        <v>90684</v>
      </c>
      <c r="E45" s="312">
        <v>133643</v>
      </c>
      <c r="F45" s="6"/>
    </row>
    <row r="46" spans="1:6">
      <c r="A46" s="294">
        <v>1999</v>
      </c>
      <c r="B46" s="311">
        <v>18237</v>
      </c>
      <c r="C46" s="311">
        <v>24034</v>
      </c>
      <c r="D46" s="311">
        <v>58183</v>
      </c>
      <c r="E46" s="312">
        <v>82217</v>
      </c>
      <c r="F46" s="6"/>
    </row>
    <row r="47" spans="1:6">
      <c r="A47" s="294">
        <v>2000</v>
      </c>
      <c r="B47" s="311">
        <v>24118</v>
      </c>
      <c r="C47" s="311">
        <v>46138</v>
      </c>
      <c r="D47" s="311">
        <v>142448</v>
      </c>
      <c r="E47" s="312">
        <v>188586</v>
      </c>
      <c r="F47" s="6"/>
    </row>
    <row r="48" spans="1:6">
      <c r="A48" s="294">
        <v>2001</v>
      </c>
      <c r="B48" s="311">
        <v>19547</v>
      </c>
      <c r="C48" s="311">
        <v>19363</v>
      </c>
      <c r="D48" s="311">
        <v>73934</v>
      </c>
      <c r="E48" s="312">
        <v>93297</v>
      </c>
      <c r="F48" s="6"/>
    </row>
    <row r="49" spans="1:6">
      <c r="A49" s="294">
        <v>2002</v>
      </c>
      <c r="B49" s="311">
        <v>19929</v>
      </c>
      <c r="C49" s="311">
        <v>25197</v>
      </c>
      <c r="D49" s="311">
        <v>82267</v>
      </c>
      <c r="E49" s="312">
        <v>107464</v>
      </c>
      <c r="F49" s="6"/>
    </row>
    <row r="50" spans="1:6">
      <c r="A50" s="294">
        <v>2003</v>
      </c>
      <c r="B50" s="311">
        <v>18616</v>
      </c>
      <c r="C50" s="311">
        <v>53673</v>
      </c>
      <c r="D50" s="311">
        <v>94499</v>
      </c>
      <c r="E50" s="312">
        <v>148172</v>
      </c>
      <c r="F50" s="6"/>
    </row>
    <row r="51" spans="1:6">
      <c r="A51" s="294">
        <v>2004</v>
      </c>
      <c r="B51" s="311">
        <v>21396</v>
      </c>
      <c r="C51" s="311">
        <v>51732</v>
      </c>
      <c r="D51" s="311">
        <v>82461</v>
      </c>
      <c r="E51" s="312">
        <v>134193</v>
      </c>
      <c r="F51" s="6"/>
    </row>
    <row r="52" spans="1:6">
      <c r="A52" s="294">
        <v>2005</v>
      </c>
      <c r="B52" s="311">
        <v>25492</v>
      </c>
      <c r="C52" s="311">
        <v>69350</v>
      </c>
      <c r="D52" s="311">
        <v>119322</v>
      </c>
      <c r="E52" s="312">
        <v>188672</v>
      </c>
      <c r="F52" s="6"/>
    </row>
    <row r="53" spans="1:6">
      <c r="A53" s="294">
        <v>2006</v>
      </c>
      <c r="B53" s="311">
        <v>16334</v>
      </c>
      <c r="C53" s="311">
        <v>71083</v>
      </c>
      <c r="D53" s="311">
        <v>84280</v>
      </c>
      <c r="E53" s="312">
        <v>155363</v>
      </c>
      <c r="F53" s="6"/>
    </row>
    <row r="54" spans="1:6">
      <c r="A54" s="294">
        <v>2007</v>
      </c>
      <c r="B54" s="311">
        <v>10932</v>
      </c>
      <c r="C54" s="311">
        <v>29403</v>
      </c>
      <c r="D54" s="311">
        <v>56710</v>
      </c>
      <c r="E54" s="312">
        <v>86113</v>
      </c>
      <c r="F54" s="6"/>
    </row>
    <row r="55" spans="1:6">
      <c r="A55" s="294">
        <v>2008</v>
      </c>
      <c r="B55" s="311">
        <v>11656</v>
      </c>
      <c r="C55" s="311">
        <v>8443</v>
      </c>
      <c r="D55" s="311">
        <v>41878</v>
      </c>
      <c r="E55" s="312">
        <v>50321</v>
      </c>
      <c r="F55" s="6"/>
    </row>
    <row r="56" spans="1:6">
      <c r="A56" s="294">
        <v>2009</v>
      </c>
      <c r="B56" s="311">
        <v>15642</v>
      </c>
      <c r="C56" s="311">
        <v>40393</v>
      </c>
      <c r="D56" s="311">
        <v>79498</v>
      </c>
      <c r="E56" s="312">
        <v>119892</v>
      </c>
      <c r="F56" s="6"/>
    </row>
    <row r="57" spans="1:6">
      <c r="A57" s="294">
        <v>2010</v>
      </c>
      <c r="B57" s="311">
        <v>11722</v>
      </c>
      <c r="C57" s="311">
        <v>10185</v>
      </c>
      <c r="D57" s="311">
        <v>44585</v>
      </c>
      <c r="E57" s="312">
        <v>54770</v>
      </c>
      <c r="F57" s="6"/>
    </row>
    <row r="58" spans="1:6">
      <c r="A58" s="294">
        <v>2011</v>
      </c>
      <c r="B58" s="311">
        <v>16414</v>
      </c>
      <c r="C58" s="311">
        <v>18848</v>
      </c>
      <c r="D58" s="311">
        <v>83314</v>
      </c>
      <c r="E58" s="312">
        <v>102162</v>
      </c>
      <c r="F58" s="6"/>
    </row>
    <row r="59" spans="1:6" s="664" customFormat="1">
      <c r="A59" s="294">
        <v>2012</v>
      </c>
      <c r="B59" s="311">
        <v>15978</v>
      </c>
      <c r="C59" s="311">
        <v>81832</v>
      </c>
      <c r="D59" s="311">
        <v>135061</v>
      </c>
      <c r="E59" s="312">
        <v>216894</v>
      </c>
      <c r="F59" s="6"/>
    </row>
    <row r="60" spans="1:6" ht="13.5" thickBot="1">
      <c r="A60" s="416">
        <v>2013</v>
      </c>
      <c r="B60" s="313">
        <v>10797</v>
      </c>
      <c r="C60" s="313">
        <v>17704.259999999998</v>
      </c>
      <c r="D60" s="313">
        <v>43986.35</v>
      </c>
      <c r="E60" s="417">
        <v>61690.61</v>
      </c>
      <c r="F60" s="6"/>
    </row>
    <row r="61" spans="1:6">
      <c r="F61" s="6"/>
    </row>
    <row r="62" spans="1:6">
      <c r="F62" s="6"/>
    </row>
  </sheetData>
  <mergeCells count="9">
    <mergeCell ref="A1:E1"/>
    <mergeCell ref="A5:A8"/>
    <mergeCell ref="B5:B8"/>
    <mergeCell ref="C5:E5"/>
    <mergeCell ref="C7:C8"/>
    <mergeCell ref="D7:D8"/>
    <mergeCell ref="E7:E8"/>
    <mergeCell ref="C6:E6"/>
    <mergeCell ref="A3:E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53">
    <tabColor rgb="FFFF0000"/>
    <pageSetUpPr fitToPage="1"/>
  </sheetPr>
  <dimension ref="A1:J88"/>
  <sheetViews>
    <sheetView view="pageBreakPreview" zoomScale="75" zoomScaleNormal="75" workbookViewId="0">
      <selection activeCell="E26" sqref="E26"/>
    </sheetView>
  </sheetViews>
  <sheetFormatPr baseColWidth="10" defaultColWidth="9.140625" defaultRowHeight="12.75"/>
  <cols>
    <col min="1" max="1" width="30.42578125" customWidth="1"/>
    <col min="2" max="9" width="17.42578125" customWidth="1"/>
  </cols>
  <sheetData>
    <row r="1" spans="1:10" ht="18">
      <c r="A1" s="1065" t="s">
        <v>856</v>
      </c>
      <c r="B1" s="1065"/>
      <c r="C1" s="1065"/>
      <c r="D1" s="1065"/>
      <c r="E1" s="1065"/>
      <c r="F1" s="1065"/>
      <c r="G1" s="1065"/>
      <c r="H1" s="1065"/>
      <c r="I1" s="1065"/>
    </row>
    <row r="3" spans="1:10" ht="15">
      <c r="A3" s="1129" t="s">
        <v>1224</v>
      </c>
      <c r="B3" s="1129"/>
      <c r="C3" s="1129"/>
      <c r="D3" s="1129"/>
      <c r="E3" s="1129"/>
      <c r="F3" s="1129"/>
      <c r="G3" s="1129"/>
      <c r="H3" s="1129"/>
      <c r="I3" s="1129"/>
    </row>
    <row r="4" spans="1:10" ht="13.5" thickBot="1">
      <c r="A4" s="89"/>
      <c r="B4" s="89"/>
      <c r="C4" s="89"/>
      <c r="D4" s="89"/>
      <c r="E4" s="89"/>
      <c r="F4" s="89"/>
      <c r="G4" s="89"/>
      <c r="H4" s="89"/>
      <c r="I4" s="89"/>
    </row>
    <row r="5" spans="1:10" s="485" customFormat="1" ht="24.75" customHeight="1">
      <c r="A5" s="1125" t="s">
        <v>882</v>
      </c>
      <c r="B5" s="1127" t="s">
        <v>883</v>
      </c>
      <c r="C5" s="1253"/>
      <c r="D5" s="1125"/>
      <c r="E5" s="1261" t="s">
        <v>884</v>
      </c>
      <c r="F5" s="1262"/>
      <c r="G5" s="1262"/>
      <c r="H5" s="1262"/>
      <c r="I5" s="1262"/>
    </row>
    <row r="6" spans="1:10" s="485" customFormat="1" ht="35.25" customHeight="1">
      <c r="A6" s="1249"/>
      <c r="B6" s="1256"/>
      <c r="C6" s="1257"/>
      <c r="D6" s="1260"/>
      <c r="E6" s="1258" t="s">
        <v>885</v>
      </c>
      <c r="F6" s="1259"/>
      <c r="G6" s="1259"/>
      <c r="H6" s="1259"/>
      <c r="I6" s="1259"/>
      <c r="J6" s="486"/>
    </row>
    <row r="7" spans="1:10" s="485" customFormat="1" ht="27.75" customHeight="1">
      <c r="A7" s="1249"/>
      <c r="B7" s="1258" t="s">
        <v>812</v>
      </c>
      <c r="C7" s="1031"/>
      <c r="D7" s="669" t="s">
        <v>507</v>
      </c>
      <c r="E7" s="1254" t="s">
        <v>867</v>
      </c>
      <c r="F7" s="1258" t="s">
        <v>868</v>
      </c>
      <c r="G7" s="1259"/>
      <c r="H7" s="1031"/>
      <c r="I7" s="669" t="s">
        <v>507</v>
      </c>
    </row>
    <row r="8" spans="1:10" s="485" customFormat="1" ht="30.75" customHeight="1" thickBot="1">
      <c r="A8" s="1126"/>
      <c r="B8" s="90" t="s">
        <v>886</v>
      </c>
      <c r="C8" s="90" t="s">
        <v>887</v>
      </c>
      <c r="D8" s="668" t="s">
        <v>888</v>
      </c>
      <c r="E8" s="1252"/>
      <c r="F8" s="90" t="s">
        <v>889</v>
      </c>
      <c r="G8" s="90" t="s">
        <v>890</v>
      </c>
      <c r="H8" s="90" t="s">
        <v>507</v>
      </c>
      <c r="I8" s="663" t="s">
        <v>891</v>
      </c>
    </row>
    <row r="9" spans="1:10" ht="21" customHeight="1">
      <c r="A9" s="120" t="s">
        <v>257</v>
      </c>
      <c r="B9" s="117">
        <v>11</v>
      </c>
      <c r="C9" s="117">
        <v>0</v>
      </c>
      <c r="D9" s="117">
        <v>11</v>
      </c>
      <c r="E9" s="121">
        <v>0.93</v>
      </c>
      <c r="F9" s="121">
        <v>1.48</v>
      </c>
      <c r="G9" s="121">
        <v>0.4</v>
      </c>
      <c r="H9" s="121">
        <v>1.88</v>
      </c>
      <c r="I9" s="214">
        <v>2.81</v>
      </c>
    </row>
    <row r="10" spans="1:10">
      <c r="A10" s="123" t="s">
        <v>896</v>
      </c>
      <c r="B10" s="118">
        <v>21</v>
      </c>
      <c r="C10" s="118">
        <v>7</v>
      </c>
      <c r="D10" s="124">
        <v>28</v>
      </c>
      <c r="E10" s="125">
        <v>33.15</v>
      </c>
      <c r="F10" s="122">
        <v>60.58</v>
      </c>
      <c r="G10" s="122">
        <v>4.0599999999999996</v>
      </c>
      <c r="H10" s="122">
        <v>64.64</v>
      </c>
      <c r="I10" s="214">
        <v>97.789999999999992</v>
      </c>
    </row>
    <row r="11" spans="1:10">
      <c r="A11" s="123" t="s">
        <v>897</v>
      </c>
      <c r="B11" s="118">
        <v>32</v>
      </c>
      <c r="C11" s="118">
        <v>21</v>
      </c>
      <c r="D11" s="124">
        <v>53</v>
      </c>
      <c r="E11" s="125">
        <v>9.74</v>
      </c>
      <c r="F11" s="122">
        <v>56.29</v>
      </c>
      <c r="G11" s="122">
        <v>3.45</v>
      </c>
      <c r="H11" s="122">
        <v>59.74</v>
      </c>
      <c r="I11" s="214">
        <v>69.48</v>
      </c>
    </row>
    <row r="12" spans="1:10">
      <c r="A12" s="286" t="s">
        <v>258</v>
      </c>
      <c r="B12" s="418">
        <v>64</v>
      </c>
      <c r="C12" s="418">
        <v>28</v>
      </c>
      <c r="D12" s="419">
        <v>92</v>
      </c>
      <c r="E12" s="420">
        <v>43.82</v>
      </c>
      <c r="F12" s="420">
        <v>118.35</v>
      </c>
      <c r="G12" s="420">
        <v>7.91</v>
      </c>
      <c r="H12" s="420">
        <v>126.25999999999999</v>
      </c>
      <c r="I12" s="421">
        <v>170.07999999999998</v>
      </c>
    </row>
    <row r="13" spans="1:10" s="97" customFormat="1">
      <c r="A13" s="128"/>
      <c r="B13" s="129"/>
      <c r="C13" s="129"/>
      <c r="D13" s="129"/>
      <c r="E13" s="215"/>
      <c r="F13" s="215"/>
      <c r="G13" s="215"/>
      <c r="H13" s="215"/>
      <c r="I13" s="216"/>
    </row>
    <row r="14" spans="1:10">
      <c r="A14" s="123" t="s">
        <v>902</v>
      </c>
      <c r="B14" s="118">
        <v>275</v>
      </c>
      <c r="C14" s="118">
        <v>13</v>
      </c>
      <c r="D14" s="118">
        <v>288</v>
      </c>
      <c r="E14" s="122">
        <v>89.23</v>
      </c>
      <c r="F14" s="122">
        <v>45.47</v>
      </c>
      <c r="G14" s="122">
        <v>6.75</v>
      </c>
      <c r="H14" s="122">
        <v>52.22</v>
      </c>
      <c r="I14" s="126">
        <v>141.44999999999999</v>
      </c>
    </row>
    <row r="15" spans="1:10" s="97" customFormat="1">
      <c r="A15" s="123" t="s">
        <v>903</v>
      </c>
      <c r="B15" s="118">
        <v>94</v>
      </c>
      <c r="C15" s="118">
        <v>9</v>
      </c>
      <c r="D15" s="127">
        <v>103</v>
      </c>
      <c r="E15" s="122">
        <v>442.83</v>
      </c>
      <c r="F15" s="122">
        <v>70.39</v>
      </c>
      <c r="G15" s="122">
        <v>30.31</v>
      </c>
      <c r="H15" s="219">
        <v>100.7</v>
      </c>
      <c r="I15" s="214">
        <v>543.53</v>
      </c>
    </row>
    <row r="16" spans="1:10">
      <c r="A16" s="123" t="s">
        <v>904</v>
      </c>
      <c r="B16" s="118">
        <v>79</v>
      </c>
      <c r="C16" s="118">
        <v>11</v>
      </c>
      <c r="D16" s="118">
        <v>90</v>
      </c>
      <c r="E16" s="122">
        <v>14.26</v>
      </c>
      <c r="F16" s="122">
        <v>37.75</v>
      </c>
      <c r="G16" s="122">
        <v>13.49</v>
      </c>
      <c r="H16" s="122">
        <v>51.24</v>
      </c>
      <c r="I16" s="126">
        <v>65.5</v>
      </c>
    </row>
    <row r="17" spans="1:9" s="100" customFormat="1">
      <c r="A17" s="123" t="s">
        <v>905</v>
      </c>
      <c r="B17" s="118">
        <v>106</v>
      </c>
      <c r="C17" s="118">
        <v>15</v>
      </c>
      <c r="D17" s="127">
        <v>121</v>
      </c>
      <c r="E17" s="122">
        <v>149.66999999999999</v>
      </c>
      <c r="F17" s="122">
        <v>149.58000000000001</v>
      </c>
      <c r="G17" s="122">
        <v>10.43</v>
      </c>
      <c r="H17" s="219">
        <v>160.01000000000002</v>
      </c>
      <c r="I17" s="214">
        <v>309.68</v>
      </c>
    </row>
    <row r="18" spans="1:9">
      <c r="A18" s="286" t="s">
        <v>644</v>
      </c>
      <c r="B18" s="418">
        <v>554</v>
      </c>
      <c r="C18" s="418">
        <v>48</v>
      </c>
      <c r="D18" s="419">
        <v>602</v>
      </c>
      <c r="E18" s="420">
        <v>695.99</v>
      </c>
      <c r="F18" s="420">
        <v>303.19</v>
      </c>
      <c r="G18" s="420">
        <v>60.98</v>
      </c>
      <c r="H18" s="420">
        <v>364.17</v>
      </c>
      <c r="I18" s="421">
        <v>1060.1600000000001</v>
      </c>
    </row>
    <row r="19" spans="1:9">
      <c r="A19" s="123"/>
      <c r="B19" s="118"/>
      <c r="C19" s="118"/>
      <c r="D19" s="127"/>
      <c r="E19" s="122"/>
      <c r="F19" s="122"/>
      <c r="G19" s="122"/>
      <c r="H19" s="122"/>
      <c r="I19" s="214"/>
    </row>
    <row r="20" spans="1:9">
      <c r="A20" s="123" t="s">
        <v>892</v>
      </c>
      <c r="B20" s="118">
        <v>702</v>
      </c>
      <c r="C20" s="118">
        <v>181</v>
      </c>
      <c r="D20" s="127">
        <v>883</v>
      </c>
      <c r="E20" s="122">
        <v>2462.19</v>
      </c>
      <c r="F20" s="122">
        <v>3083.89</v>
      </c>
      <c r="G20" s="122">
        <v>55.26</v>
      </c>
      <c r="H20" s="122">
        <v>3139.15</v>
      </c>
      <c r="I20" s="214">
        <v>5601.34</v>
      </c>
    </row>
    <row r="21" spans="1:9">
      <c r="A21" s="123" t="s">
        <v>893</v>
      </c>
      <c r="B21" s="118">
        <v>398</v>
      </c>
      <c r="C21" s="118">
        <v>125</v>
      </c>
      <c r="D21" s="127">
        <v>523</v>
      </c>
      <c r="E21" s="122">
        <v>727.68</v>
      </c>
      <c r="F21" s="122">
        <v>1130.1400000000001</v>
      </c>
      <c r="G21" s="122">
        <v>4.8099999999999996</v>
      </c>
      <c r="H21" s="122">
        <v>1134.95</v>
      </c>
      <c r="I21" s="214">
        <v>1862.63</v>
      </c>
    </row>
    <row r="22" spans="1:9" s="100" customFormat="1">
      <c r="A22" s="123" t="s">
        <v>894</v>
      </c>
      <c r="B22" s="118">
        <v>876</v>
      </c>
      <c r="C22" s="118">
        <v>351</v>
      </c>
      <c r="D22" s="118">
        <v>1227</v>
      </c>
      <c r="E22" s="219">
        <v>1553.82</v>
      </c>
      <c r="F22" s="219">
        <v>6630.51</v>
      </c>
      <c r="G22" s="219">
        <v>52.1</v>
      </c>
      <c r="H22" s="219">
        <v>6682.6100000000006</v>
      </c>
      <c r="I22" s="214">
        <v>8236.43</v>
      </c>
    </row>
    <row r="23" spans="1:9">
      <c r="A23" s="123" t="s">
        <v>895</v>
      </c>
      <c r="B23" s="118">
        <v>779</v>
      </c>
      <c r="C23" s="118">
        <v>169</v>
      </c>
      <c r="D23" s="118">
        <v>948</v>
      </c>
      <c r="E23" s="122">
        <v>3003.71</v>
      </c>
      <c r="F23" s="122">
        <v>1070.54</v>
      </c>
      <c r="G23" s="122">
        <v>1.23</v>
      </c>
      <c r="H23" s="122">
        <v>1071.77</v>
      </c>
      <c r="I23" s="126">
        <v>4075.48</v>
      </c>
    </row>
    <row r="24" spans="1:9" s="97" customFormat="1">
      <c r="A24" s="286" t="s">
        <v>646</v>
      </c>
      <c r="B24" s="418">
        <v>2755</v>
      </c>
      <c r="C24" s="418">
        <v>826</v>
      </c>
      <c r="D24" s="419">
        <v>3581</v>
      </c>
      <c r="E24" s="420">
        <v>7747.4</v>
      </c>
      <c r="F24" s="420">
        <v>11915.08</v>
      </c>
      <c r="G24" s="420">
        <v>113.4</v>
      </c>
      <c r="H24" s="420">
        <v>12028.48</v>
      </c>
      <c r="I24" s="421">
        <v>19775.879999999997</v>
      </c>
    </row>
    <row r="25" spans="1:9">
      <c r="A25" s="123"/>
      <c r="B25" s="118"/>
      <c r="C25" s="118"/>
      <c r="D25" s="118"/>
      <c r="E25" s="122"/>
      <c r="F25" s="122"/>
      <c r="G25" s="122"/>
      <c r="H25" s="122"/>
      <c r="I25" s="126"/>
    </row>
    <row r="26" spans="1:9" s="100" customFormat="1">
      <c r="A26" s="123" t="s">
        <v>925</v>
      </c>
      <c r="B26" s="118">
        <v>70</v>
      </c>
      <c r="C26" s="118">
        <v>27</v>
      </c>
      <c r="D26" s="127">
        <v>97</v>
      </c>
      <c r="E26" s="122">
        <v>0.1</v>
      </c>
      <c r="F26" s="122">
        <v>470.78</v>
      </c>
      <c r="G26" s="122">
        <v>13.94</v>
      </c>
      <c r="H26" s="219">
        <v>484.71999999999997</v>
      </c>
      <c r="I26" s="214">
        <v>484.82</v>
      </c>
    </row>
    <row r="27" spans="1:9">
      <c r="A27" s="123" t="s">
        <v>926</v>
      </c>
      <c r="B27" s="118">
        <v>53</v>
      </c>
      <c r="C27" s="118">
        <v>20</v>
      </c>
      <c r="D27" s="118">
        <v>73</v>
      </c>
      <c r="E27" s="122">
        <v>46.55</v>
      </c>
      <c r="F27" s="122">
        <v>280.76</v>
      </c>
      <c r="G27" s="122">
        <v>90.5</v>
      </c>
      <c r="H27" s="122">
        <v>371.26</v>
      </c>
      <c r="I27" s="126">
        <v>417.81</v>
      </c>
    </row>
    <row r="28" spans="1:9">
      <c r="A28" s="123" t="s">
        <v>928</v>
      </c>
      <c r="B28" s="118">
        <v>48</v>
      </c>
      <c r="C28" s="118">
        <v>27</v>
      </c>
      <c r="D28" s="127">
        <v>75</v>
      </c>
      <c r="E28" s="122">
        <v>28.17</v>
      </c>
      <c r="F28" s="122">
        <v>56.05</v>
      </c>
      <c r="G28" s="122">
        <v>298.55</v>
      </c>
      <c r="H28" s="122">
        <v>354.6</v>
      </c>
      <c r="I28" s="214">
        <v>382.77000000000004</v>
      </c>
    </row>
    <row r="29" spans="1:9">
      <c r="A29" s="123" t="s">
        <v>929</v>
      </c>
      <c r="B29" s="118">
        <v>70</v>
      </c>
      <c r="C29" s="118">
        <v>22</v>
      </c>
      <c r="D29" s="127">
        <v>92</v>
      </c>
      <c r="E29" s="122">
        <v>22.88</v>
      </c>
      <c r="F29" s="122">
        <v>181.51</v>
      </c>
      <c r="G29" s="122">
        <v>19.84</v>
      </c>
      <c r="H29" s="122">
        <v>201.35</v>
      </c>
      <c r="I29" s="214">
        <v>224.23</v>
      </c>
    </row>
    <row r="30" spans="1:9">
      <c r="A30" s="123" t="s">
        <v>930</v>
      </c>
      <c r="B30" s="118">
        <v>92</v>
      </c>
      <c r="C30" s="118">
        <v>35</v>
      </c>
      <c r="D30" s="127">
        <v>127</v>
      </c>
      <c r="E30" s="122">
        <v>59.85</v>
      </c>
      <c r="F30" s="122">
        <v>146.99</v>
      </c>
      <c r="G30" s="122">
        <v>62.31</v>
      </c>
      <c r="H30" s="122">
        <v>209.3</v>
      </c>
      <c r="I30" s="214">
        <v>269.15000000000003</v>
      </c>
    </row>
    <row r="31" spans="1:9" s="100" customFormat="1">
      <c r="A31" s="123" t="s">
        <v>931</v>
      </c>
      <c r="B31" s="118">
        <v>77</v>
      </c>
      <c r="C31" s="118">
        <v>35</v>
      </c>
      <c r="D31" s="118">
        <v>112</v>
      </c>
      <c r="E31" s="219">
        <v>23.51</v>
      </c>
      <c r="F31" s="219">
        <v>275.52999999999997</v>
      </c>
      <c r="G31" s="219">
        <v>96.65</v>
      </c>
      <c r="H31" s="219">
        <v>372.17999999999995</v>
      </c>
      <c r="I31" s="214">
        <v>395.68999999999994</v>
      </c>
    </row>
    <row r="32" spans="1:9">
      <c r="A32" s="123" t="s">
        <v>932</v>
      </c>
      <c r="B32" s="118">
        <v>66</v>
      </c>
      <c r="C32" s="118">
        <v>33</v>
      </c>
      <c r="D32" s="118">
        <v>99</v>
      </c>
      <c r="E32" s="122">
        <v>130.15</v>
      </c>
      <c r="F32" s="122">
        <v>277.85000000000002</v>
      </c>
      <c r="G32" s="122">
        <v>31.67</v>
      </c>
      <c r="H32" s="122">
        <v>309.52000000000004</v>
      </c>
      <c r="I32" s="126">
        <v>439.67000000000007</v>
      </c>
    </row>
    <row r="33" spans="1:9">
      <c r="A33" s="123" t="s">
        <v>933</v>
      </c>
      <c r="B33" s="118">
        <v>81</v>
      </c>
      <c r="C33" s="118">
        <v>29</v>
      </c>
      <c r="D33" s="127">
        <v>110</v>
      </c>
      <c r="E33" s="122">
        <v>18.149999999999999</v>
      </c>
      <c r="F33" s="122">
        <v>70.930000000000007</v>
      </c>
      <c r="G33" s="122">
        <v>177.56</v>
      </c>
      <c r="H33" s="122">
        <v>248.49</v>
      </c>
      <c r="I33" s="214">
        <v>266.64</v>
      </c>
    </row>
    <row r="34" spans="1:9">
      <c r="A34" s="286" t="s">
        <v>573</v>
      </c>
      <c r="B34" s="418">
        <v>557</v>
      </c>
      <c r="C34" s="418">
        <v>228</v>
      </c>
      <c r="D34" s="419">
        <v>785</v>
      </c>
      <c r="E34" s="420">
        <v>329.36</v>
      </c>
      <c r="F34" s="420">
        <v>1760.4</v>
      </c>
      <c r="G34" s="420">
        <v>791.02</v>
      </c>
      <c r="H34" s="420">
        <v>2551.42</v>
      </c>
      <c r="I34" s="421">
        <v>2880.78</v>
      </c>
    </row>
    <row r="35" spans="1:9">
      <c r="A35" s="123"/>
      <c r="B35" s="118"/>
      <c r="C35" s="118"/>
      <c r="D35" s="127"/>
      <c r="E35" s="122"/>
      <c r="F35" s="122"/>
      <c r="G35" s="122"/>
      <c r="H35" s="122"/>
      <c r="I35" s="214"/>
    </row>
    <row r="36" spans="1:9">
      <c r="A36" s="286" t="s">
        <v>259</v>
      </c>
      <c r="B36" s="418">
        <v>702</v>
      </c>
      <c r="C36" s="418">
        <v>377</v>
      </c>
      <c r="D36" s="419">
        <v>1079</v>
      </c>
      <c r="E36" s="420">
        <v>474.43</v>
      </c>
      <c r="F36" s="420">
        <v>2810.33</v>
      </c>
      <c r="G36" s="420">
        <v>47.01</v>
      </c>
      <c r="H36" s="420">
        <v>2857.34</v>
      </c>
      <c r="I36" s="421">
        <v>3331.77</v>
      </c>
    </row>
    <row r="37" spans="1:9" s="97" customFormat="1">
      <c r="A37" s="128"/>
      <c r="B37" s="129"/>
      <c r="C37" s="129"/>
      <c r="D37" s="129"/>
      <c r="E37" s="215"/>
      <c r="F37" s="215"/>
      <c r="G37" s="215"/>
      <c r="H37" s="215"/>
      <c r="I37" s="216"/>
    </row>
    <row r="38" spans="1:9">
      <c r="A38" s="286" t="s">
        <v>641</v>
      </c>
      <c r="B38" s="418">
        <v>102</v>
      </c>
      <c r="C38" s="418">
        <v>347</v>
      </c>
      <c r="D38" s="419">
        <v>449</v>
      </c>
      <c r="E38" s="420">
        <v>347.9</v>
      </c>
      <c r="F38" s="420">
        <v>3405.72</v>
      </c>
      <c r="G38" s="420">
        <v>1171.49</v>
      </c>
      <c r="H38" s="420">
        <v>4577.21</v>
      </c>
      <c r="I38" s="421">
        <v>4925.1099999999997</v>
      </c>
    </row>
    <row r="39" spans="1:9" s="97" customFormat="1">
      <c r="A39" s="128"/>
      <c r="B39" s="129"/>
      <c r="C39" s="129"/>
      <c r="D39" s="131"/>
      <c r="E39" s="130"/>
      <c r="F39" s="130"/>
      <c r="G39" s="130"/>
      <c r="H39" s="215"/>
      <c r="I39" s="216"/>
    </row>
    <row r="40" spans="1:9">
      <c r="A40" s="286" t="s">
        <v>647</v>
      </c>
      <c r="B40" s="418">
        <v>25</v>
      </c>
      <c r="C40" s="418">
        <v>6</v>
      </c>
      <c r="D40" s="419">
        <v>31</v>
      </c>
      <c r="E40" s="420">
        <v>1.02</v>
      </c>
      <c r="F40" s="420">
        <v>20.34</v>
      </c>
      <c r="G40" s="420">
        <v>6.29</v>
      </c>
      <c r="H40" s="420">
        <v>26.63</v>
      </c>
      <c r="I40" s="421">
        <v>27.65</v>
      </c>
    </row>
    <row r="41" spans="1:9">
      <c r="A41" s="123"/>
      <c r="B41" s="118"/>
      <c r="C41" s="118"/>
      <c r="D41" s="127"/>
      <c r="E41" s="122"/>
      <c r="F41" s="122"/>
      <c r="G41" s="122"/>
      <c r="H41" s="122"/>
      <c r="I41" s="214"/>
    </row>
    <row r="42" spans="1:9">
      <c r="A42" s="286" t="s">
        <v>981</v>
      </c>
      <c r="B42" s="418">
        <v>101</v>
      </c>
      <c r="C42" s="418">
        <v>11</v>
      </c>
      <c r="D42" s="419">
        <v>112</v>
      </c>
      <c r="E42" s="420">
        <v>13.87</v>
      </c>
      <c r="F42" s="420">
        <v>60.46</v>
      </c>
      <c r="G42" s="420">
        <v>9.02</v>
      </c>
      <c r="H42" s="420">
        <v>69.48</v>
      </c>
      <c r="I42" s="421">
        <v>83.350000000000009</v>
      </c>
    </row>
    <row r="43" spans="1:9">
      <c r="A43" s="123"/>
      <c r="B43" s="118"/>
      <c r="C43" s="118"/>
      <c r="D43" s="127"/>
      <c r="E43" s="122"/>
      <c r="F43" s="122"/>
      <c r="G43" s="122"/>
      <c r="H43" s="122"/>
      <c r="I43" s="214"/>
    </row>
    <row r="44" spans="1:9">
      <c r="A44" s="123" t="s">
        <v>920</v>
      </c>
      <c r="B44" s="118">
        <v>72</v>
      </c>
      <c r="C44" s="118">
        <v>21</v>
      </c>
      <c r="D44" s="127">
        <v>93</v>
      </c>
      <c r="E44" s="122">
        <v>43.8</v>
      </c>
      <c r="F44" s="122">
        <v>74.5</v>
      </c>
      <c r="G44" s="122">
        <v>2.46</v>
      </c>
      <c r="H44" s="122">
        <v>76.959999999999994</v>
      </c>
      <c r="I44" s="214">
        <v>120.75999999999999</v>
      </c>
    </row>
    <row r="45" spans="1:9">
      <c r="A45" s="123" t="s">
        <v>921</v>
      </c>
      <c r="B45" s="118">
        <v>47</v>
      </c>
      <c r="C45" s="118">
        <v>23</v>
      </c>
      <c r="D45" s="127">
        <v>70</v>
      </c>
      <c r="E45" s="122">
        <v>106.34</v>
      </c>
      <c r="F45" s="122">
        <v>145.47999999999999</v>
      </c>
      <c r="G45" s="122">
        <v>8.9700000000000006</v>
      </c>
      <c r="H45" s="122">
        <v>154.44999999999999</v>
      </c>
      <c r="I45" s="214">
        <v>260.78999999999996</v>
      </c>
    </row>
    <row r="46" spans="1:9">
      <c r="A46" s="123" t="s">
        <v>922</v>
      </c>
      <c r="B46" s="118">
        <v>152</v>
      </c>
      <c r="C46" s="118">
        <v>20</v>
      </c>
      <c r="D46" s="127">
        <v>172</v>
      </c>
      <c r="E46" s="122">
        <v>737.81</v>
      </c>
      <c r="F46" s="122">
        <v>307.3</v>
      </c>
      <c r="G46" s="122">
        <v>16.16</v>
      </c>
      <c r="H46" s="122">
        <v>323.46000000000004</v>
      </c>
      <c r="I46" s="214">
        <v>1061.27</v>
      </c>
    </row>
    <row r="47" spans="1:9">
      <c r="A47" s="286" t="s">
        <v>260</v>
      </c>
      <c r="B47" s="418">
        <v>271</v>
      </c>
      <c r="C47" s="418">
        <v>64</v>
      </c>
      <c r="D47" s="419">
        <v>335</v>
      </c>
      <c r="E47" s="420">
        <v>887.95</v>
      </c>
      <c r="F47" s="420">
        <v>527.28</v>
      </c>
      <c r="G47" s="420">
        <v>27.59</v>
      </c>
      <c r="H47" s="420">
        <v>554.87</v>
      </c>
      <c r="I47" s="421">
        <v>1442.8200000000002</v>
      </c>
    </row>
    <row r="48" spans="1:9">
      <c r="A48" s="123"/>
      <c r="B48" s="118"/>
      <c r="C48" s="118"/>
      <c r="D48" s="127"/>
      <c r="E48" s="122"/>
      <c r="F48" s="122"/>
      <c r="G48" s="122"/>
      <c r="H48" s="122"/>
      <c r="I48" s="214"/>
    </row>
    <row r="49" spans="1:9">
      <c r="A49" s="123" t="s">
        <v>898</v>
      </c>
      <c r="B49" s="118">
        <v>37</v>
      </c>
      <c r="C49" s="118">
        <v>12</v>
      </c>
      <c r="D49" s="127">
        <v>49</v>
      </c>
      <c r="E49" s="122">
        <v>30.57</v>
      </c>
      <c r="F49" s="122">
        <v>25.78</v>
      </c>
      <c r="G49" s="122">
        <v>92.19</v>
      </c>
      <c r="H49" s="122">
        <v>117.97</v>
      </c>
      <c r="I49" s="214">
        <v>148.54</v>
      </c>
    </row>
    <row r="50" spans="1:9" s="100" customFormat="1">
      <c r="A50" s="123" t="s">
        <v>900</v>
      </c>
      <c r="B50" s="118">
        <v>52</v>
      </c>
      <c r="C50" s="118">
        <v>4</v>
      </c>
      <c r="D50" s="118">
        <v>56</v>
      </c>
      <c r="E50" s="219">
        <v>4.5599999999999996</v>
      </c>
      <c r="F50" s="219">
        <v>3.61</v>
      </c>
      <c r="G50" s="219">
        <v>10.23</v>
      </c>
      <c r="H50" s="219">
        <v>13.84</v>
      </c>
      <c r="I50" s="214">
        <v>18.399999999999999</v>
      </c>
    </row>
    <row r="51" spans="1:9">
      <c r="A51" s="123" t="s">
        <v>901</v>
      </c>
      <c r="B51" s="118">
        <v>92</v>
      </c>
      <c r="C51" s="118">
        <v>20</v>
      </c>
      <c r="D51" s="118">
        <v>112</v>
      </c>
      <c r="E51" s="122">
        <v>2.68</v>
      </c>
      <c r="F51" s="122">
        <v>87.43</v>
      </c>
      <c r="G51" s="122">
        <v>90.67</v>
      </c>
      <c r="H51" s="122">
        <v>178.10000000000002</v>
      </c>
      <c r="I51" s="126">
        <v>180.78000000000003</v>
      </c>
    </row>
    <row r="52" spans="1:9" s="97" customFormat="1">
      <c r="A52" s="286" t="s">
        <v>574</v>
      </c>
      <c r="B52" s="418">
        <v>181</v>
      </c>
      <c r="C52" s="418">
        <v>36</v>
      </c>
      <c r="D52" s="419">
        <v>217</v>
      </c>
      <c r="E52" s="420">
        <v>37.81</v>
      </c>
      <c r="F52" s="420">
        <v>116.82</v>
      </c>
      <c r="G52" s="420">
        <v>193.09</v>
      </c>
      <c r="H52" s="420">
        <v>309.90999999999997</v>
      </c>
      <c r="I52" s="421">
        <v>347.71999999999997</v>
      </c>
    </row>
    <row r="53" spans="1:9">
      <c r="A53" s="123"/>
      <c r="B53" s="118"/>
      <c r="C53" s="118"/>
      <c r="D53" s="118"/>
      <c r="E53" s="122"/>
      <c r="F53" s="122"/>
      <c r="G53" s="122"/>
      <c r="H53" s="122"/>
      <c r="I53" s="126"/>
    </row>
    <row r="54" spans="1:9">
      <c r="A54" s="123" t="s">
        <v>915</v>
      </c>
      <c r="B54" s="118">
        <v>113</v>
      </c>
      <c r="C54" s="118">
        <v>16</v>
      </c>
      <c r="D54" s="127">
        <v>129</v>
      </c>
      <c r="E54" s="122">
        <v>11.5</v>
      </c>
      <c r="F54" s="122">
        <v>19.940000000000001</v>
      </c>
      <c r="G54" s="122">
        <v>130.66</v>
      </c>
      <c r="H54" s="122">
        <v>150.6</v>
      </c>
      <c r="I54" s="214">
        <v>162.1</v>
      </c>
    </row>
    <row r="55" spans="1:9">
      <c r="A55" s="123" t="s">
        <v>916</v>
      </c>
      <c r="B55" s="118">
        <v>89</v>
      </c>
      <c r="C55" s="118">
        <v>61</v>
      </c>
      <c r="D55" s="127">
        <v>150</v>
      </c>
      <c r="E55" s="122">
        <v>13.1</v>
      </c>
      <c r="F55" s="122">
        <v>508.72</v>
      </c>
      <c r="G55" s="122">
        <v>185.38</v>
      </c>
      <c r="H55" s="122">
        <v>694.1</v>
      </c>
      <c r="I55" s="214">
        <v>707.2</v>
      </c>
    </row>
    <row r="56" spans="1:9">
      <c r="A56" s="123" t="s">
        <v>917</v>
      </c>
      <c r="B56" s="118">
        <v>136</v>
      </c>
      <c r="C56" s="118">
        <v>29</v>
      </c>
      <c r="D56" s="127">
        <v>165</v>
      </c>
      <c r="E56" s="122">
        <v>43.12</v>
      </c>
      <c r="F56" s="122">
        <v>57.57</v>
      </c>
      <c r="G56" s="122">
        <v>96.14</v>
      </c>
      <c r="H56" s="122">
        <v>153.71</v>
      </c>
      <c r="I56" s="214">
        <v>196.83</v>
      </c>
    </row>
    <row r="57" spans="1:9">
      <c r="A57" s="123" t="s">
        <v>918</v>
      </c>
      <c r="B57" s="118">
        <v>108</v>
      </c>
      <c r="C57" s="118">
        <v>35</v>
      </c>
      <c r="D57" s="127">
        <v>143</v>
      </c>
      <c r="E57" s="122">
        <v>658.58</v>
      </c>
      <c r="F57" s="122">
        <v>885.7</v>
      </c>
      <c r="G57" s="122">
        <v>74.3</v>
      </c>
      <c r="H57" s="122">
        <v>960</v>
      </c>
      <c r="I57" s="214">
        <v>1618.58</v>
      </c>
    </row>
    <row r="58" spans="1:9">
      <c r="A58" s="123" t="s">
        <v>919</v>
      </c>
      <c r="B58" s="118">
        <v>146</v>
      </c>
      <c r="C58" s="118">
        <v>91</v>
      </c>
      <c r="D58" s="127">
        <v>237</v>
      </c>
      <c r="E58" s="122">
        <v>829.79</v>
      </c>
      <c r="F58" s="122">
        <v>482.47</v>
      </c>
      <c r="G58" s="122">
        <v>910.59</v>
      </c>
      <c r="H58" s="122">
        <v>1393.06</v>
      </c>
      <c r="I58" s="214">
        <v>2222.85</v>
      </c>
    </row>
    <row r="59" spans="1:9" s="97" customFormat="1">
      <c r="A59" s="286" t="s">
        <v>261</v>
      </c>
      <c r="B59" s="418">
        <v>592</v>
      </c>
      <c r="C59" s="418">
        <v>232</v>
      </c>
      <c r="D59" s="419">
        <v>824</v>
      </c>
      <c r="E59" s="420">
        <v>1556.09</v>
      </c>
      <c r="F59" s="420">
        <v>1954.4</v>
      </c>
      <c r="G59" s="420">
        <v>1397.07</v>
      </c>
      <c r="H59" s="420">
        <v>3351.4700000000003</v>
      </c>
      <c r="I59" s="421">
        <v>4907.5600000000004</v>
      </c>
    </row>
    <row r="60" spans="1:9">
      <c r="A60" s="123"/>
      <c r="B60" s="118"/>
      <c r="C60" s="118"/>
      <c r="D60" s="118"/>
      <c r="E60" s="122"/>
      <c r="F60" s="122"/>
      <c r="G60" s="122"/>
      <c r="H60" s="122"/>
      <c r="I60" s="126"/>
    </row>
    <row r="61" spans="1:9">
      <c r="A61" s="123" t="s">
        <v>934</v>
      </c>
      <c r="B61" s="118">
        <v>51</v>
      </c>
      <c r="C61" s="118">
        <v>11</v>
      </c>
      <c r="D61" s="127">
        <v>62</v>
      </c>
      <c r="E61" s="122">
        <v>40.85</v>
      </c>
      <c r="F61" s="122">
        <v>78.41</v>
      </c>
      <c r="G61" s="122">
        <v>80.52</v>
      </c>
      <c r="H61" s="122">
        <v>158.93</v>
      </c>
      <c r="I61" s="214">
        <v>199.78</v>
      </c>
    </row>
    <row r="62" spans="1:9">
      <c r="A62" s="123" t="s">
        <v>935</v>
      </c>
      <c r="B62" s="118">
        <v>36</v>
      </c>
      <c r="C62" s="118">
        <v>4</v>
      </c>
      <c r="D62" s="127">
        <v>40</v>
      </c>
      <c r="E62" s="122">
        <v>6.66</v>
      </c>
      <c r="F62" s="122">
        <v>2.5499999999999998</v>
      </c>
      <c r="G62" s="122">
        <v>10.94</v>
      </c>
      <c r="H62" s="122">
        <v>13.489999999999998</v>
      </c>
      <c r="I62" s="214">
        <v>20.149999999999999</v>
      </c>
    </row>
    <row r="63" spans="1:9">
      <c r="A63" s="286" t="s">
        <v>654</v>
      </c>
      <c r="B63" s="418">
        <v>87</v>
      </c>
      <c r="C63" s="418">
        <v>15</v>
      </c>
      <c r="D63" s="419">
        <v>102</v>
      </c>
      <c r="E63" s="420">
        <v>47.51</v>
      </c>
      <c r="F63" s="420">
        <v>80.959999999999994</v>
      </c>
      <c r="G63" s="420">
        <v>91.46</v>
      </c>
      <c r="H63" s="420">
        <v>172.42</v>
      </c>
      <c r="I63" s="421">
        <v>219.92999999999998</v>
      </c>
    </row>
    <row r="64" spans="1:9" s="97" customFormat="1">
      <c r="A64" s="128"/>
      <c r="B64" s="129"/>
      <c r="C64" s="129"/>
      <c r="D64" s="129"/>
      <c r="E64" s="215"/>
      <c r="F64" s="215"/>
      <c r="G64" s="215"/>
      <c r="H64" s="215"/>
      <c r="I64" s="216"/>
    </row>
    <row r="65" spans="1:9">
      <c r="A65" s="286" t="s">
        <v>982</v>
      </c>
      <c r="B65" s="418">
        <v>183</v>
      </c>
      <c r="C65" s="418">
        <v>75</v>
      </c>
      <c r="D65" s="419">
        <v>258</v>
      </c>
      <c r="E65" s="420">
        <v>58.74</v>
      </c>
      <c r="F65" s="420">
        <v>165.89</v>
      </c>
      <c r="G65" s="420">
        <v>132.16</v>
      </c>
      <c r="H65" s="420">
        <v>298.04999999999995</v>
      </c>
      <c r="I65" s="421">
        <v>356.78999999999996</v>
      </c>
    </row>
    <row r="66" spans="1:9" s="97" customFormat="1">
      <c r="A66" s="128"/>
      <c r="B66" s="129"/>
      <c r="C66" s="129"/>
      <c r="D66" s="131"/>
      <c r="E66" s="130"/>
      <c r="F66" s="130"/>
      <c r="G66" s="130"/>
      <c r="H66" s="215"/>
      <c r="I66" s="216"/>
    </row>
    <row r="67" spans="1:9">
      <c r="A67" s="123" t="s">
        <v>923</v>
      </c>
      <c r="B67" s="118">
        <v>83</v>
      </c>
      <c r="C67" s="118">
        <v>111</v>
      </c>
      <c r="D67" s="118">
        <v>194</v>
      </c>
      <c r="E67" s="122">
        <v>192.83</v>
      </c>
      <c r="F67" s="122">
        <v>215.04</v>
      </c>
      <c r="G67" s="122">
        <v>1010.33</v>
      </c>
      <c r="H67" s="122">
        <v>1225.3700000000001</v>
      </c>
      <c r="I67" s="126">
        <v>1418.2</v>
      </c>
    </row>
    <row r="68" spans="1:9">
      <c r="A68" s="123" t="s">
        <v>924</v>
      </c>
      <c r="B68" s="118">
        <v>326</v>
      </c>
      <c r="C68" s="118">
        <v>180</v>
      </c>
      <c r="D68" s="127">
        <v>506</v>
      </c>
      <c r="E68" s="122">
        <v>731.69</v>
      </c>
      <c r="F68" s="122">
        <v>1252.6099999999999</v>
      </c>
      <c r="G68" s="122">
        <v>2145.2399999999998</v>
      </c>
      <c r="H68" s="122">
        <v>3397.8499999999995</v>
      </c>
      <c r="I68" s="214">
        <v>4129.5399999999991</v>
      </c>
    </row>
    <row r="69" spans="1:9">
      <c r="A69" s="286" t="s">
        <v>656</v>
      </c>
      <c r="B69" s="418">
        <v>409</v>
      </c>
      <c r="C69" s="418">
        <v>291</v>
      </c>
      <c r="D69" s="419">
        <v>700</v>
      </c>
      <c r="E69" s="420">
        <v>924.52</v>
      </c>
      <c r="F69" s="420">
        <v>1467.65</v>
      </c>
      <c r="G69" s="420">
        <v>3155.57</v>
      </c>
      <c r="H69" s="420">
        <v>4623.22</v>
      </c>
      <c r="I69" s="421">
        <v>5547.74</v>
      </c>
    </row>
    <row r="70" spans="1:9" s="97" customFormat="1">
      <c r="A70" s="128"/>
      <c r="B70" s="129"/>
      <c r="C70" s="129"/>
      <c r="D70" s="129"/>
      <c r="E70" s="215"/>
      <c r="F70" s="215"/>
      <c r="G70" s="215"/>
      <c r="H70" s="215"/>
      <c r="I70" s="216"/>
    </row>
    <row r="71" spans="1:9">
      <c r="A71" s="286" t="s">
        <v>975</v>
      </c>
      <c r="B71" s="418">
        <v>81</v>
      </c>
      <c r="C71" s="418">
        <v>9</v>
      </c>
      <c r="D71" s="419">
        <v>90</v>
      </c>
      <c r="E71" s="420">
        <v>1022.56</v>
      </c>
      <c r="F71" s="420">
        <v>721.76</v>
      </c>
      <c r="G71" s="420">
        <v>1101.1300000000001</v>
      </c>
      <c r="H71" s="420">
        <v>1822.89</v>
      </c>
      <c r="I71" s="421">
        <v>2845.45</v>
      </c>
    </row>
    <row r="72" spans="1:9">
      <c r="A72" s="123"/>
      <c r="B72" s="118"/>
      <c r="C72" s="118"/>
      <c r="D72" s="127"/>
      <c r="E72" s="122"/>
      <c r="F72" s="122"/>
      <c r="G72" s="122"/>
      <c r="H72" s="122"/>
      <c r="I72" s="214"/>
    </row>
    <row r="73" spans="1:9">
      <c r="A73" s="286" t="s">
        <v>648</v>
      </c>
      <c r="B73" s="418">
        <v>233</v>
      </c>
      <c r="C73" s="418">
        <v>53</v>
      </c>
      <c r="D73" s="419">
        <v>286</v>
      </c>
      <c r="E73" s="420">
        <v>212.1</v>
      </c>
      <c r="F73" s="420">
        <v>429.68</v>
      </c>
      <c r="G73" s="420">
        <v>691.76</v>
      </c>
      <c r="H73" s="420">
        <v>1121.44</v>
      </c>
      <c r="I73" s="421">
        <v>1333.54</v>
      </c>
    </row>
    <row r="74" spans="1:9">
      <c r="A74" s="123"/>
      <c r="B74" s="118"/>
      <c r="C74" s="118"/>
      <c r="D74" s="127"/>
      <c r="E74" s="122"/>
      <c r="F74" s="122"/>
      <c r="G74" s="122"/>
      <c r="H74" s="122"/>
      <c r="I74" s="214"/>
    </row>
    <row r="75" spans="1:9">
      <c r="A75" s="123" t="s">
        <v>262</v>
      </c>
      <c r="B75" s="118">
        <v>115</v>
      </c>
      <c r="C75" s="118">
        <v>31</v>
      </c>
      <c r="D75" s="127">
        <v>146</v>
      </c>
      <c r="E75" s="122">
        <v>1157.08</v>
      </c>
      <c r="F75" s="122">
        <v>451.74</v>
      </c>
      <c r="G75" s="122">
        <v>311.06</v>
      </c>
      <c r="H75" s="122">
        <v>762.8</v>
      </c>
      <c r="I75" s="214">
        <v>1919.8799999999999</v>
      </c>
    </row>
    <row r="76" spans="1:9">
      <c r="A76" s="123" t="s">
        <v>906</v>
      </c>
      <c r="B76" s="118">
        <v>75</v>
      </c>
      <c r="C76" s="118">
        <v>21</v>
      </c>
      <c r="D76" s="127">
        <v>96</v>
      </c>
      <c r="E76" s="122">
        <v>12.93</v>
      </c>
      <c r="F76" s="122">
        <v>112.32</v>
      </c>
      <c r="G76" s="122">
        <v>22.99</v>
      </c>
      <c r="H76" s="122">
        <v>135.31</v>
      </c>
      <c r="I76" s="214">
        <v>148.24</v>
      </c>
    </row>
    <row r="77" spans="1:9">
      <c r="A77" s="123" t="s">
        <v>907</v>
      </c>
      <c r="B77" s="118">
        <v>146</v>
      </c>
      <c r="C77" s="118">
        <v>203</v>
      </c>
      <c r="D77" s="127">
        <v>349</v>
      </c>
      <c r="E77" s="122">
        <v>928.41</v>
      </c>
      <c r="F77" s="122">
        <v>2613.87</v>
      </c>
      <c r="G77" s="122">
        <v>269.27</v>
      </c>
      <c r="H77" s="122">
        <v>2883.14</v>
      </c>
      <c r="I77" s="214">
        <v>3811.5499999999997</v>
      </c>
    </row>
    <row r="78" spans="1:9">
      <c r="A78" s="123" t="s">
        <v>908</v>
      </c>
      <c r="B78" s="118">
        <v>48</v>
      </c>
      <c r="C78" s="118">
        <v>12</v>
      </c>
      <c r="D78" s="127">
        <v>60</v>
      </c>
      <c r="E78" s="122">
        <v>99.82</v>
      </c>
      <c r="F78" s="122">
        <v>8.61</v>
      </c>
      <c r="G78" s="122">
        <v>25.59</v>
      </c>
      <c r="H78" s="122">
        <v>34.200000000000003</v>
      </c>
      <c r="I78" s="214">
        <v>134.01999999999998</v>
      </c>
    </row>
    <row r="79" spans="1:9">
      <c r="A79" s="123" t="s">
        <v>910</v>
      </c>
      <c r="B79" s="118">
        <v>171</v>
      </c>
      <c r="C79" s="118">
        <v>63</v>
      </c>
      <c r="D79" s="127">
        <v>234</v>
      </c>
      <c r="E79" s="122">
        <v>79.86</v>
      </c>
      <c r="F79" s="122">
        <v>424.64</v>
      </c>
      <c r="G79" s="122">
        <v>253.27</v>
      </c>
      <c r="H79" s="122">
        <v>677.91</v>
      </c>
      <c r="I79" s="214">
        <v>757.77</v>
      </c>
    </row>
    <row r="80" spans="1:9" s="100" customFormat="1">
      <c r="A80" s="123" t="s">
        <v>911</v>
      </c>
      <c r="B80" s="118">
        <v>49</v>
      </c>
      <c r="C80" s="118">
        <v>18</v>
      </c>
      <c r="D80" s="118">
        <v>67</v>
      </c>
      <c r="E80" s="219">
        <v>59.51</v>
      </c>
      <c r="F80" s="219">
        <v>5.79</v>
      </c>
      <c r="G80" s="219">
        <v>69.680000000000007</v>
      </c>
      <c r="H80" s="219">
        <v>75.470000000000013</v>
      </c>
      <c r="I80" s="214">
        <v>134.98000000000002</v>
      </c>
    </row>
    <row r="81" spans="1:9">
      <c r="A81" s="123" t="s">
        <v>912</v>
      </c>
      <c r="B81" s="118">
        <v>42</v>
      </c>
      <c r="C81" s="118">
        <v>5</v>
      </c>
      <c r="D81" s="118">
        <v>47</v>
      </c>
      <c r="E81" s="122">
        <v>4.0999999999999996</v>
      </c>
      <c r="F81" s="122">
        <v>9.92</v>
      </c>
      <c r="G81" s="122">
        <v>2.73</v>
      </c>
      <c r="H81" s="122">
        <v>12.65</v>
      </c>
      <c r="I81" s="126">
        <v>16.75</v>
      </c>
    </row>
    <row r="82" spans="1:9">
      <c r="A82" s="123" t="s">
        <v>913</v>
      </c>
      <c r="B82" s="118">
        <v>41</v>
      </c>
      <c r="C82" s="118">
        <v>18</v>
      </c>
      <c r="D82" s="127">
        <v>59</v>
      </c>
      <c r="E82" s="122">
        <v>58</v>
      </c>
      <c r="F82" s="122">
        <v>20.9</v>
      </c>
      <c r="G82" s="122">
        <v>22.03</v>
      </c>
      <c r="H82" s="122">
        <v>42.93</v>
      </c>
      <c r="I82" s="214">
        <v>100.93</v>
      </c>
    </row>
    <row r="83" spans="1:9">
      <c r="A83" s="123" t="s">
        <v>914</v>
      </c>
      <c r="B83" s="118">
        <v>124</v>
      </c>
      <c r="C83" s="118">
        <v>72</v>
      </c>
      <c r="D83" s="127">
        <v>196</v>
      </c>
      <c r="E83" s="122">
        <v>903.48</v>
      </c>
      <c r="F83" s="122">
        <v>3580.39</v>
      </c>
      <c r="G83" s="122">
        <v>926.29</v>
      </c>
      <c r="H83" s="122">
        <v>4506.68</v>
      </c>
      <c r="I83" s="214">
        <v>5410.16</v>
      </c>
    </row>
    <row r="84" spans="1:9" s="97" customFormat="1">
      <c r="A84" s="286" t="s">
        <v>575</v>
      </c>
      <c r="B84" s="418">
        <v>811</v>
      </c>
      <c r="C84" s="418">
        <v>443</v>
      </c>
      <c r="D84" s="419">
        <v>1254</v>
      </c>
      <c r="E84" s="420">
        <v>3303.19</v>
      </c>
      <c r="F84" s="420">
        <v>7228.18</v>
      </c>
      <c r="G84" s="420">
        <v>1902.91</v>
      </c>
      <c r="H84" s="420">
        <v>9131.09</v>
      </c>
      <c r="I84" s="421">
        <v>12434.28</v>
      </c>
    </row>
    <row r="85" spans="1:9" s="97" customFormat="1">
      <c r="A85" s="128"/>
      <c r="B85" s="129"/>
      <c r="C85" s="129"/>
      <c r="D85" s="129"/>
      <c r="E85" s="215"/>
      <c r="F85" s="215"/>
      <c r="G85" s="215"/>
      <c r="H85" s="215"/>
      <c r="I85" s="216"/>
    </row>
    <row r="86" spans="1:9" s="97" customFormat="1">
      <c r="A86" s="286" t="s">
        <v>263</v>
      </c>
      <c r="B86" s="418">
        <v>0</v>
      </c>
      <c r="C86" s="418">
        <v>0</v>
      </c>
      <c r="D86" s="419">
        <v>0</v>
      </c>
      <c r="E86" s="420">
        <v>0</v>
      </c>
      <c r="F86" s="420">
        <v>0</v>
      </c>
      <c r="G86" s="420">
        <v>0</v>
      </c>
      <c r="H86" s="420">
        <v>0</v>
      </c>
      <c r="I86" s="421">
        <v>0</v>
      </c>
    </row>
    <row r="87" spans="1:9">
      <c r="A87" s="123"/>
      <c r="B87" s="118"/>
      <c r="C87" s="118"/>
      <c r="D87" s="118"/>
      <c r="E87" s="122"/>
      <c r="F87" s="122"/>
      <c r="G87" s="122"/>
      <c r="H87" s="122"/>
      <c r="I87" s="126"/>
    </row>
    <row r="88" spans="1:9" s="97" customFormat="1" ht="13.5" thickBot="1">
      <c r="A88" s="252" t="s">
        <v>508</v>
      </c>
      <c r="B88" s="314">
        <v>7708</v>
      </c>
      <c r="C88" s="314">
        <v>3089</v>
      </c>
      <c r="D88" s="314">
        <v>10797</v>
      </c>
      <c r="E88" s="315">
        <v>17704.260000000006</v>
      </c>
      <c r="F88" s="315">
        <v>33086.49</v>
      </c>
      <c r="G88" s="315">
        <v>10899.860000000002</v>
      </c>
      <c r="H88" s="315">
        <v>43986.35</v>
      </c>
      <c r="I88" s="316">
        <v>61690.61</v>
      </c>
    </row>
  </sheetData>
  <mergeCells count="9">
    <mergeCell ref="F7:H7"/>
    <mergeCell ref="A1:I1"/>
    <mergeCell ref="A3:I3"/>
    <mergeCell ref="A5:A8"/>
    <mergeCell ref="B5:D6"/>
    <mergeCell ref="B7:C7"/>
    <mergeCell ref="E5:I5"/>
    <mergeCell ref="E6:I6"/>
    <mergeCell ref="E7:E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 codeName="Hoja54">
    <tabColor rgb="FFFF0000"/>
    <pageSetUpPr fitToPage="1"/>
  </sheetPr>
  <dimension ref="A1:P39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3.5703125" customWidth="1"/>
    <col min="2" max="9" width="19.5703125" customWidth="1"/>
    <col min="10" max="10" width="6.140625" customWidth="1"/>
    <col min="11" max="16" width="15.7109375" customWidth="1"/>
  </cols>
  <sheetData>
    <row r="1" spans="1:16" ht="18">
      <c r="A1" s="1065" t="s">
        <v>856</v>
      </c>
      <c r="B1" s="1065"/>
      <c r="C1" s="1065"/>
      <c r="D1" s="1065"/>
      <c r="E1" s="1065"/>
      <c r="F1" s="1065"/>
      <c r="G1" s="1065"/>
      <c r="H1" s="1065"/>
      <c r="I1" s="1065"/>
      <c r="J1" s="25"/>
      <c r="K1" s="25"/>
      <c r="L1" s="25"/>
    </row>
    <row r="3" spans="1:16" ht="15">
      <c r="A3" s="1073" t="s">
        <v>1225</v>
      </c>
      <c r="B3" s="1073"/>
      <c r="C3" s="1073"/>
      <c r="D3" s="1073"/>
      <c r="E3" s="1073"/>
      <c r="F3" s="1073"/>
      <c r="G3" s="1073"/>
      <c r="H3" s="1073"/>
      <c r="I3" s="1073"/>
      <c r="J3" s="104"/>
      <c r="K3" s="104"/>
      <c r="L3" s="104"/>
    </row>
    <row r="4" spans="1:16" ht="13.5" thickBot="1">
      <c r="A4" s="89"/>
      <c r="B4" s="89"/>
      <c r="C4" s="89"/>
      <c r="D4" s="89"/>
      <c r="E4" s="89"/>
      <c r="F4" s="89"/>
      <c r="G4" s="89"/>
      <c r="H4" s="89"/>
      <c r="I4" s="89"/>
      <c r="J4" s="6"/>
      <c r="K4" s="6"/>
      <c r="L4" s="6"/>
      <c r="M4" s="6"/>
      <c r="N4" s="6"/>
      <c r="O4" s="6"/>
      <c r="P4" s="6"/>
    </row>
    <row r="5" spans="1:16" s="485" customFormat="1" ht="24.75" customHeight="1">
      <c r="A5" s="1125" t="s">
        <v>936</v>
      </c>
      <c r="B5" s="1127" t="s">
        <v>877</v>
      </c>
      <c r="C5" s="1125"/>
      <c r="D5" s="1261" t="s">
        <v>937</v>
      </c>
      <c r="E5" s="1262"/>
      <c r="F5" s="1262"/>
      <c r="G5" s="1262"/>
      <c r="H5" s="1262"/>
      <c r="I5" s="1262"/>
      <c r="J5" s="486"/>
      <c r="K5" s="486"/>
      <c r="L5" s="486"/>
      <c r="M5" s="486"/>
      <c r="N5" s="486"/>
      <c r="O5" s="486"/>
      <c r="P5" s="486"/>
    </row>
    <row r="6" spans="1:16" s="485" customFormat="1" ht="28.5" customHeight="1">
      <c r="A6" s="1249"/>
      <c r="B6" s="1256"/>
      <c r="C6" s="1260"/>
      <c r="D6" s="1258" t="s">
        <v>938</v>
      </c>
      <c r="E6" s="1031"/>
      <c r="F6" s="1258" t="s">
        <v>939</v>
      </c>
      <c r="G6" s="1259"/>
      <c r="H6" s="1259"/>
      <c r="I6" s="1259"/>
      <c r="J6" s="486"/>
      <c r="K6" s="486"/>
      <c r="L6" s="486"/>
      <c r="M6" s="486"/>
      <c r="N6" s="486"/>
      <c r="O6" s="486"/>
      <c r="P6" s="486"/>
    </row>
    <row r="7" spans="1:16" s="485" customFormat="1" ht="42" customHeight="1" thickBot="1">
      <c r="A7" s="1126"/>
      <c r="B7" s="90" t="s">
        <v>812</v>
      </c>
      <c r="C7" s="90" t="s">
        <v>940</v>
      </c>
      <c r="D7" s="132" t="s">
        <v>810</v>
      </c>
      <c r="E7" s="90" t="s">
        <v>940</v>
      </c>
      <c r="F7" s="90" t="s">
        <v>941</v>
      </c>
      <c r="G7" s="90" t="s">
        <v>250</v>
      </c>
      <c r="H7" s="90" t="s">
        <v>943</v>
      </c>
      <c r="I7" s="133" t="s">
        <v>940</v>
      </c>
      <c r="J7" s="486"/>
      <c r="K7" s="486"/>
      <c r="L7" s="486"/>
      <c r="M7" s="486"/>
      <c r="N7" s="486"/>
      <c r="O7" s="486"/>
      <c r="P7" s="486"/>
    </row>
    <row r="8" spans="1:16" ht="19.5" customHeight="1">
      <c r="A8" s="293" t="s">
        <v>944</v>
      </c>
      <c r="B8" s="309">
        <v>7708</v>
      </c>
      <c r="C8" s="328">
        <v>71.39</v>
      </c>
      <c r="D8" s="243">
        <v>432.09</v>
      </c>
      <c r="E8" s="676">
        <v>2.44</v>
      </c>
      <c r="F8" s="243">
        <v>52.69</v>
      </c>
      <c r="G8" s="243">
        <v>788.94</v>
      </c>
      <c r="H8" s="243">
        <v>841.63</v>
      </c>
      <c r="I8" s="330">
        <v>2.5437270620123198</v>
      </c>
      <c r="J8" s="6"/>
      <c r="K8" s="6"/>
      <c r="L8" s="6"/>
      <c r="M8" s="6"/>
      <c r="N8" s="6"/>
      <c r="O8" s="6"/>
      <c r="P8" s="6"/>
    </row>
    <row r="9" spans="1:16" ht="15.95" customHeight="1">
      <c r="A9" s="294" t="s">
        <v>945</v>
      </c>
      <c r="B9" s="311">
        <v>1405</v>
      </c>
      <c r="C9" s="331">
        <v>13.01</v>
      </c>
      <c r="D9" s="247">
        <v>531.71</v>
      </c>
      <c r="E9" s="677">
        <v>3</v>
      </c>
      <c r="F9" s="247">
        <v>74.819999999999993</v>
      </c>
      <c r="G9" s="247">
        <v>1239.6199999999999</v>
      </c>
      <c r="H9" s="247">
        <v>1314.44</v>
      </c>
      <c r="I9" s="319">
        <v>3.9727393265347883</v>
      </c>
      <c r="J9" s="6"/>
    </row>
    <row r="10" spans="1:16" ht="15.95" customHeight="1">
      <c r="A10" s="294" t="s">
        <v>946</v>
      </c>
      <c r="B10" s="311">
        <v>506</v>
      </c>
      <c r="C10" s="331">
        <v>4.6900000000000004</v>
      </c>
      <c r="D10" s="247">
        <v>393.72</v>
      </c>
      <c r="E10" s="677">
        <v>2.2200000000000002</v>
      </c>
      <c r="F10" s="247">
        <v>54.74</v>
      </c>
      <c r="G10" s="247">
        <v>1029.58</v>
      </c>
      <c r="H10" s="247">
        <v>1084.32</v>
      </c>
      <c r="I10" s="319">
        <v>3.2772288628984221</v>
      </c>
      <c r="J10" s="6"/>
    </row>
    <row r="11" spans="1:16" ht="15.95" customHeight="1">
      <c r="A11" s="294" t="s">
        <v>947</v>
      </c>
      <c r="B11" s="311">
        <v>471</v>
      </c>
      <c r="C11" s="331">
        <v>4.3600000000000003</v>
      </c>
      <c r="D11" s="247">
        <v>588.98</v>
      </c>
      <c r="E11" s="677">
        <v>3.33</v>
      </c>
      <c r="F11" s="247">
        <v>110.36</v>
      </c>
      <c r="G11" s="247">
        <v>2008.23</v>
      </c>
      <c r="H11" s="247">
        <v>2118.59</v>
      </c>
      <c r="I11" s="319">
        <v>6.403187524575741</v>
      </c>
      <c r="J11" s="6"/>
    </row>
    <row r="12" spans="1:16" ht="15.95" customHeight="1">
      <c r="A12" s="294" t="s">
        <v>948</v>
      </c>
      <c r="B12" s="311">
        <v>357</v>
      </c>
      <c r="C12" s="331">
        <v>3.31</v>
      </c>
      <c r="D12" s="247">
        <v>1258.92</v>
      </c>
      <c r="E12" s="677">
        <v>7.11</v>
      </c>
      <c r="F12" s="247">
        <v>87.68</v>
      </c>
      <c r="G12" s="247">
        <v>3207.34</v>
      </c>
      <c r="H12" s="247">
        <v>3295.02</v>
      </c>
      <c r="I12" s="319">
        <v>9.9588079605905619</v>
      </c>
      <c r="J12" s="6"/>
    </row>
    <row r="13" spans="1:16" ht="15.95" customHeight="1">
      <c r="A13" s="294" t="s">
        <v>949</v>
      </c>
      <c r="B13" s="311">
        <v>259</v>
      </c>
      <c r="C13" s="331">
        <v>2.4</v>
      </c>
      <c r="D13" s="247">
        <v>2308.9499999999998</v>
      </c>
      <c r="E13" s="677">
        <v>13.04</v>
      </c>
      <c r="F13" s="247">
        <v>505.6</v>
      </c>
      <c r="G13" s="247">
        <v>7609.88</v>
      </c>
      <c r="H13" s="247">
        <v>8115.48</v>
      </c>
      <c r="I13" s="319">
        <v>24.528077774342339</v>
      </c>
      <c r="J13" s="6"/>
    </row>
    <row r="14" spans="1:16" ht="15.95" customHeight="1">
      <c r="A14" s="294" t="s">
        <v>950</v>
      </c>
      <c r="B14" s="311">
        <v>56</v>
      </c>
      <c r="C14" s="331">
        <v>0.52</v>
      </c>
      <c r="D14" s="247">
        <v>2088.25</v>
      </c>
      <c r="E14" s="677">
        <v>11.8</v>
      </c>
      <c r="F14" s="247">
        <v>230.01</v>
      </c>
      <c r="G14" s="247">
        <v>4187.32</v>
      </c>
      <c r="H14" s="247">
        <v>4417.33</v>
      </c>
      <c r="I14" s="319">
        <v>13.350857102098168</v>
      </c>
      <c r="J14" s="6"/>
    </row>
    <row r="15" spans="1:16" ht="15.95" customHeight="1">
      <c r="A15" s="294" t="s">
        <v>953</v>
      </c>
      <c r="B15" s="311">
        <v>18</v>
      </c>
      <c r="C15" s="331">
        <v>0.17</v>
      </c>
      <c r="D15" s="247">
        <v>2068.3200000000002</v>
      </c>
      <c r="E15" s="677">
        <v>11.68</v>
      </c>
      <c r="F15" s="247">
        <v>198.54</v>
      </c>
      <c r="G15" s="247">
        <v>3587.33</v>
      </c>
      <c r="H15" s="247">
        <v>3785.87</v>
      </c>
      <c r="I15" s="319">
        <v>11.442343989948768</v>
      </c>
      <c r="J15" s="6"/>
    </row>
    <row r="16" spans="1:16" ht="15.95" customHeight="1">
      <c r="A16" s="294" t="s">
        <v>954</v>
      </c>
      <c r="B16" s="311">
        <v>9</v>
      </c>
      <c r="C16" s="331">
        <v>0.08</v>
      </c>
      <c r="D16" s="247">
        <v>3310.69</v>
      </c>
      <c r="E16" s="677">
        <v>18.7</v>
      </c>
      <c r="F16" s="247">
        <v>66.23</v>
      </c>
      <c r="G16" s="247">
        <v>2724.58</v>
      </c>
      <c r="H16" s="247">
        <v>2790.81</v>
      </c>
      <c r="I16" s="319">
        <v>8.4348929124848251</v>
      </c>
      <c r="J16" s="6"/>
    </row>
    <row r="17" spans="1:10" ht="15.95" customHeight="1">
      <c r="A17" s="294" t="s">
        <v>988</v>
      </c>
      <c r="B17" s="311">
        <v>8</v>
      </c>
      <c r="C17" s="331">
        <v>7.0000000000000007E-2</v>
      </c>
      <c r="D17" s="247">
        <v>4722.63</v>
      </c>
      <c r="E17" s="677">
        <v>26.68</v>
      </c>
      <c r="F17" s="247">
        <v>685.31</v>
      </c>
      <c r="G17" s="247">
        <v>4637.6899999999996</v>
      </c>
      <c r="H17" s="247">
        <v>5323</v>
      </c>
      <c r="I17" s="319">
        <v>16.088137484514075</v>
      </c>
      <c r="J17" s="6"/>
    </row>
    <row r="18" spans="1:10" ht="15.95" customHeight="1">
      <c r="A18" s="294" t="s">
        <v>989</v>
      </c>
      <c r="B18" s="311">
        <v>0</v>
      </c>
      <c r="C18" s="331">
        <v>0</v>
      </c>
      <c r="D18" s="678">
        <v>0</v>
      </c>
      <c r="E18" s="678">
        <v>0</v>
      </c>
      <c r="F18" s="678">
        <v>0</v>
      </c>
      <c r="G18" s="678">
        <v>0</v>
      </c>
      <c r="H18" s="247">
        <v>0</v>
      </c>
      <c r="I18" s="319">
        <v>0</v>
      </c>
      <c r="J18" s="6"/>
    </row>
    <row r="19" spans="1:10">
      <c r="A19" s="92"/>
      <c r="B19" s="118"/>
      <c r="C19" s="138"/>
      <c r="D19" s="122"/>
      <c r="E19" s="217"/>
      <c r="F19" s="122"/>
      <c r="G19" s="122"/>
      <c r="H19" s="122"/>
      <c r="I19" s="139"/>
      <c r="J19" s="6"/>
    </row>
    <row r="20" spans="1:10" s="97" customFormat="1" ht="20.25" customHeight="1" thickBot="1">
      <c r="A20" s="435" t="s">
        <v>990</v>
      </c>
      <c r="B20" s="438">
        <f>SUM(B8:B18)</f>
        <v>10797</v>
      </c>
      <c r="C20" s="679">
        <v>100</v>
      </c>
      <c r="D20" s="679">
        <f>SUM(D8:D18)</f>
        <v>17704.260000000002</v>
      </c>
      <c r="E20" s="438">
        <v>100</v>
      </c>
      <c r="F20" s="679">
        <f>SUM(F8:F18)</f>
        <v>2065.98</v>
      </c>
      <c r="G20" s="679">
        <f>SUM(G8:G18)</f>
        <v>31020.51</v>
      </c>
      <c r="H20" s="679">
        <f>SUM(H8:H18)</f>
        <v>33086.49</v>
      </c>
      <c r="I20" s="680">
        <v>100</v>
      </c>
      <c r="J20" s="96"/>
    </row>
    <row r="21" spans="1:10">
      <c r="A21" s="102"/>
      <c r="B21" s="102"/>
      <c r="C21" s="102"/>
      <c r="D21" s="102"/>
      <c r="E21" s="102"/>
      <c r="F21" s="102"/>
      <c r="G21" s="102"/>
      <c r="H21" s="102"/>
      <c r="I21" s="102"/>
    </row>
    <row r="23" spans="1:10" ht="13.5" thickBot="1">
      <c r="A23" s="89"/>
      <c r="B23" s="89"/>
      <c r="C23" s="89"/>
      <c r="D23" s="89"/>
      <c r="E23" s="89"/>
      <c r="F23" s="89"/>
      <c r="G23" s="89"/>
      <c r="H23" s="89"/>
    </row>
    <row r="24" spans="1:10" ht="18" customHeight="1">
      <c r="A24" s="1125" t="s">
        <v>936</v>
      </c>
      <c r="B24" s="1127" t="s">
        <v>991</v>
      </c>
      <c r="C24" s="1253"/>
      <c r="D24" s="1253"/>
      <c r="E24" s="1253"/>
      <c r="F24" s="1125"/>
      <c r="G24" s="1127" t="s">
        <v>992</v>
      </c>
      <c r="H24" s="1253"/>
    </row>
    <row r="25" spans="1:10" ht="29.25" customHeight="1">
      <c r="A25" s="1249"/>
      <c r="B25" s="1256"/>
      <c r="C25" s="1257"/>
      <c r="D25" s="1257"/>
      <c r="E25" s="1257"/>
      <c r="F25" s="1260"/>
      <c r="G25" s="1256"/>
      <c r="H25" s="1257"/>
      <c r="I25" s="6"/>
    </row>
    <row r="26" spans="1:10" ht="37.5" customHeight="1" thickBot="1">
      <c r="A26" s="1126"/>
      <c r="B26" s="90" t="s">
        <v>993</v>
      </c>
      <c r="C26" s="90" t="s">
        <v>994</v>
      </c>
      <c r="D26" s="90" t="s">
        <v>995</v>
      </c>
      <c r="E26" s="90" t="s">
        <v>943</v>
      </c>
      <c r="F26" s="90" t="s">
        <v>940</v>
      </c>
      <c r="G26" s="90" t="s">
        <v>943</v>
      </c>
      <c r="H26" s="133" t="s">
        <v>940</v>
      </c>
      <c r="I26" s="6"/>
    </row>
    <row r="27" spans="1:10" ht="24" customHeight="1">
      <c r="A27" s="294" t="s">
        <v>944</v>
      </c>
      <c r="B27" s="676">
        <v>15.78</v>
      </c>
      <c r="C27" s="676">
        <v>313.61</v>
      </c>
      <c r="D27" s="676">
        <v>46.35</v>
      </c>
      <c r="E27" s="676">
        <v>375.74</v>
      </c>
      <c r="F27" s="319">
        <v>3.45</v>
      </c>
      <c r="G27" s="677">
        <v>1649.46</v>
      </c>
      <c r="H27" s="319">
        <v>2.6737618577608488</v>
      </c>
      <c r="I27" s="6"/>
    </row>
    <row r="28" spans="1:10" ht="15.95" customHeight="1">
      <c r="A28" s="294" t="s">
        <v>945</v>
      </c>
      <c r="B28" s="677">
        <v>28.73</v>
      </c>
      <c r="C28" s="677">
        <v>452.63</v>
      </c>
      <c r="D28" s="677">
        <v>48.86</v>
      </c>
      <c r="E28" s="677">
        <v>530.22</v>
      </c>
      <c r="F28" s="319">
        <v>4.8600000000000003</v>
      </c>
      <c r="G28" s="677">
        <v>2376.37</v>
      </c>
      <c r="H28" s="319">
        <v>3.8520773258685561</v>
      </c>
      <c r="I28" s="6"/>
    </row>
    <row r="29" spans="1:10" ht="15.95" customHeight="1">
      <c r="A29" s="294" t="s">
        <v>946</v>
      </c>
      <c r="B29" s="677">
        <v>31.29</v>
      </c>
      <c r="C29" s="677">
        <v>307.77999999999997</v>
      </c>
      <c r="D29" s="677">
        <v>42.45</v>
      </c>
      <c r="E29" s="677">
        <v>381.52</v>
      </c>
      <c r="F29" s="319">
        <v>3.5</v>
      </c>
      <c r="G29" s="677">
        <v>1859.56</v>
      </c>
      <c r="H29" s="319">
        <v>3.0143323270753846</v>
      </c>
      <c r="I29" s="6"/>
    </row>
    <row r="30" spans="1:10" ht="15.95" customHeight="1">
      <c r="A30" s="294" t="s">
        <v>947</v>
      </c>
      <c r="B30" s="677">
        <v>55.48</v>
      </c>
      <c r="C30" s="677">
        <v>519.49</v>
      </c>
      <c r="D30" s="677">
        <v>46.06</v>
      </c>
      <c r="E30" s="677">
        <v>621.03</v>
      </c>
      <c r="F30" s="319">
        <v>5.7</v>
      </c>
      <c r="G30" s="677">
        <v>3328.6</v>
      </c>
      <c r="H30" s="319">
        <v>5.3956347651611809</v>
      </c>
      <c r="I30" s="6"/>
    </row>
    <row r="31" spans="1:10" ht="15.95" customHeight="1">
      <c r="A31" s="294" t="s">
        <v>948</v>
      </c>
      <c r="B31" s="677">
        <v>110.99</v>
      </c>
      <c r="C31" s="677">
        <v>914.25</v>
      </c>
      <c r="D31" s="677">
        <v>36.94</v>
      </c>
      <c r="E31" s="677">
        <v>1062.18</v>
      </c>
      <c r="F31" s="319">
        <v>9.74</v>
      </c>
      <c r="G31" s="677">
        <v>5616.12</v>
      </c>
      <c r="H31" s="319">
        <v>9.1036869306366075</v>
      </c>
      <c r="I31" s="6"/>
    </row>
    <row r="32" spans="1:10" ht="15.95" customHeight="1">
      <c r="A32" s="294" t="s">
        <v>949</v>
      </c>
      <c r="B32" s="677">
        <v>258.94</v>
      </c>
      <c r="C32" s="677">
        <v>1491.68</v>
      </c>
      <c r="D32" s="677">
        <v>117.05</v>
      </c>
      <c r="E32" s="677">
        <v>1867.67</v>
      </c>
      <c r="F32" s="319">
        <v>17.13</v>
      </c>
      <c r="G32" s="677">
        <v>12292.1</v>
      </c>
      <c r="H32" s="319">
        <v>19.925398695198506</v>
      </c>
      <c r="I32" s="6"/>
    </row>
    <row r="33" spans="1:9" ht="15.95" customHeight="1">
      <c r="A33" s="294" t="s">
        <v>950</v>
      </c>
      <c r="B33" s="677">
        <v>130.52000000000001</v>
      </c>
      <c r="C33" s="677">
        <v>1468.66</v>
      </c>
      <c r="D33" s="677">
        <v>4</v>
      </c>
      <c r="E33" s="677">
        <v>1603.18</v>
      </c>
      <c r="F33" s="319">
        <v>14.71</v>
      </c>
      <c r="G33" s="677">
        <v>8108.76</v>
      </c>
      <c r="H33" s="319">
        <v>13.144237024078706</v>
      </c>
      <c r="I33" s="6"/>
    </row>
    <row r="34" spans="1:9" ht="15.95" customHeight="1">
      <c r="A34" s="294" t="s">
        <v>953</v>
      </c>
      <c r="B34" s="677">
        <v>406.07</v>
      </c>
      <c r="C34" s="677">
        <v>502.84</v>
      </c>
      <c r="D34" s="677">
        <v>6.42</v>
      </c>
      <c r="E34" s="677">
        <v>915.33</v>
      </c>
      <c r="F34" s="319">
        <v>8.4</v>
      </c>
      <c r="G34" s="677">
        <v>6769.52</v>
      </c>
      <c r="H34" s="319">
        <v>10.973339378553721</v>
      </c>
      <c r="I34" s="6"/>
    </row>
    <row r="35" spans="1:9" ht="15.95" customHeight="1">
      <c r="A35" s="294" t="s">
        <v>954</v>
      </c>
      <c r="B35" s="677">
        <v>0</v>
      </c>
      <c r="C35" s="677">
        <v>281.61</v>
      </c>
      <c r="D35" s="677">
        <v>9.1199999999999992</v>
      </c>
      <c r="E35" s="677">
        <v>290.73</v>
      </c>
      <c r="F35" s="319">
        <v>2.67</v>
      </c>
      <c r="G35" s="677">
        <v>6392.23</v>
      </c>
      <c r="H35" s="319">
        <v>10.361755216879846</v>
      </c>
      <c r="I35" s="6"/>
    </row>
    <row r="36" spans="1:9" ht="15.95" customHeight="1">
      <c r="A36" s="294" t="s">
        <v>988</v>
      </c>
      <c r="B36" s="677">
        <v>13.3</v>
      </c>
      <c r="C36" s="677">
        <v>3236.46</v>
      </c>
      <c r="D36" s="677">
        <v>2.5</v>
      </c>
      <c r="E36" s="677">
        <v>3252.26</v>
      </c>
      <c r="F36" s="319">
        <v>29.84</v>
      </c>
      <c r="G36" s="677">
        <v>13297.89</v>
      </c>
      <c r="H36" s="319">
        <v>21.55577647878664</v>
      </c>
      <c r="I36" s="6"/>
    </row>
    <row r="37" spans="1:9" ht="15.95" customHeight="1">
      <c r="A37" s="294" t="s">
        <v>989</v>
      </c>
      <c r="B37" s="677">
        <v>0</v>
      </c>
      <c r="C37" s="677">
        <v>0</v>
      </c>
      <c r="D37" s="677">
        <v>0</v>
      </c>
      <c r="E37" s="677">
        <v>0</v>
      </c>
      <c r="F37" s="319">
        <v>0</v>
      </c>
      <c r="G37" s="677">
        <v>0</v>
      </c>
      <c r="H37" s="319">
        <v>0</v>
      </c>
      <c r="I37" s="6"/>
    </row>
    <row r="38" spans="1:9">
      <c r="A38" s="92"/>
      <c r="B38" s="122"/>
      <c r="C38" s="122"/>
      <c r="D38" s="122"/>
      <c r="E38" s="122"/>
      <c r="F38" s="138"/>
      <c r="G38" s="33"/>
      <c r="H38" s="220"/>
      <c r="I38" s="6"/>
    </row>
    <row r="39" spans="1:9" s="97" customFormat="1" ht="19.5" customHeight="1" thickBot="1">
      <c r="A39" s="435" t="s">
        <v>990</v>
      </c>
      <c r="B39" s="681">
        <f t="shared" ref="B39:G39" si="0">SUM(B27:B38)</f>
        <v>1051.0999999999999</v>
      </c>
      <c r="C39" s="681">
        <f t="shared" si="0"/>
        <v>9489.01</v>
      </c>
      <c r="D39" s="681">
        <f t="shared" si="0"/>
        <v>359.75000000000006</v>
      </c>
      <c r="E39" s="681">
        <f t="shared" si="0"/>
        <v>10899.86</v>
      </c>
      <c r="F39" s="681">
        <f t="shared" si="0"/>
        <v>100</v>
      </c>
      <c r="G39" s="682">
        <f t="shared" si="0"/>
        <v>61690.61</v>
      </c>
      <c r="H39" s="439">
        <f>SUM(H27:H38)</f>
        <v>99.999999999999986</v>
      </c>
    </row>
  </sheetData>
  <mergeCells count="10">
    <mergeCell ref="B24:F25"/>
    <mergeCell ref="G24:H25"/>
    <mergeCell ref="A24:A26"/>
    <mergeCell ref="A1:I1"/>
    <mergeCell ref="A3:I3"/>
    <mergeCell ref="A5:A7"/>
    <mergeCell ref="B5:C6"/>
    <mergeCell ref="D5:I5"/>
    <mergeCell ref="D6:E6"/>
    <mergeCell ref="F6:I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 codeName="Hoja55">
    <tabColor rgb="FFFF0000"/>
    <pageSetUpPr fitToPage="1"/>
  </sheetPr>
  <dimension ref="A1:L29"/>
  <sheetViews>
    <sheetView view="pageBreakPreview" topLeftCell="A22" zoomScale="80" zoomScaleNormal="75" workbookViewId="0">
      <selection activeCell="E26" sqref="E26"/>
    </sheetView>
  </sheetViews>
  <sheetFormatPr baseColWidth="10" defaultRowHeight="12.75"/>
  <cols>
    <col min="1" max="4" width="26.28515625" customWidth="1"/>
    <col min="5" max="5" width="6.42578125" customWidth="1"/>
  </cols>
  <sheetData>
    <row r="1" spans="1:12" ht="18">
      <c r="A1" s="1263" t="s">
        <v>856</v>
      </c>
      <c r="B1" s="1263"/>
      <c r="C1" s="1263"/>
      <c r="D1" s="1263"/>
      <c r="E1" s="25"/>
      <c r="F1" s="25"/>
      <c r="G1" s="25"/>
      <c r="H1" s="25"/>
      <c r="I1" s="25"/>
      <c r="J1" s="25"/>
      <c r="K1" s="25"/>
      <c r="L1" s="25"/>
    </row>
    <row r="2" spans="1:12">
      <c r="A2" s="6"/>
      <c r="B2" s="6"/>
      <c r="C2" s="6"/>
      <c r="D2" s="6"/>
    </row>
    <row r="3" spans="1:12" ht="15">
      <c r="A3" s="1264" t="s">
        <v>370</v>
      </c>
      <c r="B3" s="1264"/>
      <c r="C3" s="1264"/>
      <c r="D3" s="1264"/>
      <c r="E3" s="76"/>
      <c r="F3" s="76"/>
      <c r="G3" s="76"/>
      <c r="H3" s="76"/>
      <c r="I3" s="76"/>
    </row>
    <row r="4" spans="1:12" ht="13.5" thickBot="1">
      <c r="A4" s="89"/>
      <c r="B4" s="89"/>
      <c r="C4" s="89"/>
      <c r="D4" s="89"/>
    </row>
    <row r="5" spans="1:12" ht="30" customHeight="1">
      <c r="A5" s="1152" t="s">
        <v>664</v>
      </c>
      <c r="B5" s="665" t="s">
        <v>996</v>
      </c>
      <c r="C5" s="665" t="s">
        <v>997</v>
      </c>
      <c r="D5" s="666" t="s">
        <v>998</v>
      </c>
      <c r="E5" s="6"/>
    </row>
    <row r="6" spans="1:12" ht="27.75" customHeight="1" thickBot="1">
      <c r="A6" s="1153"/>
      <c r="B6" s="667" t="s">
        <v>883</v>
      </c>
      <c r="C6" s="667" t="s">
        <v>999</v>
      </c>
      <c r="D6" s="390" t="s">
        <v>999</v>
      </c>
      <c r="E6" s="6"/>
    </row>
    <row r="7" spans="1:12" ht="21" customHeight="1">
      <c r="A7" s="293">
        <v>1991</v>
      </c>
      <c r="B7" s="117">
        <v>13531</v>
      </c>
      <c r="C7" s="117">
        <v>6079</v>
      </c>
      <c r="D7" s="424">
        <v>0.44926465154090606</v>
      </c>
    </row>
    <row r="8" spans="1:12" ht="14.1" customHeight="1">
      <c r="A8" s="294">
        <v>1992</v>
      </c>
      <c r="B8" s="118">
        <v>15955</v>
      </c>
      <c r="C8" s="118">
        <v>8619</v>
      </c>
      <c r="D8" s="425">
        <v>0.54020683171419615</v>
      </c>
    </row>
    <row r="9" spans="1:12" ht="14.1" customHeight="1">
      <c r="A9" s="294">
        <v>1993</v>
      </c>
      <c r="B9" s="118">
        <v>14254</v>
      </c>
      <c r="C9" s="118">
        <v>9269</v>
      </c>
      <c r="D9" s="425">
        <v>0.65027360740844675</v>
      </c>
    </row>
    <row r="10" spans="1:12" ht="14.1" customHeight="1">
      <c r="A10" s="294">
        <v>1994</v>
      </c>
      <c r="B10" s="118">
        <v>19263</v>
      </c>
      <c r="C10" s="118">
        <v>10961</v>
      </c>
      <c r="D10" s="425">
        <v>0.56901832528681928</v>
      </c>
    </row>
    <row r="11" spans="1:12" ht="14.1" customHeight="1">
      <c r="A11" s="294">
        <v>1995</v>
      </c>
      <c r="B11" s="118">
        <v>25827</v>
      </c>
      <c r="C11" s="118">
        <v>15222</v>
      </c>
      <c r="D11" s="425">
        <v>0.58938320362411434</v>
      </c>
    </row>
    <row r="12" spans="1:12" ht="14.1" customHeight="1">
      <c r="A12" s="294">
        <v>1996</v>
      </c>
      <c r="B12" s="118">
        <v>16771</v>
      </c>
      <c r="C12" s="118">
        <v>10918</v>
      </c>
      <c r="D12" s="425">
        <v>0.65100471051219366</v>
      </c>
    </row>
    <row r="13" spans="1:12" ht="14.1" customHeight="1">
      <c r="A13" s="294">
        <v>1997</v>
      </c>
      <c r="B13" s="118">
        <v>22320</v>
      </c>
      <c r="C13" s="118">
        <v>14136</v>
      </c>
      <c r="D13" s="425">
        <v>0.6333333333333333</v>
      </c>
    </row>
    <row r="14" spans="1:12" ht="14.1" customHeight="1">
      <c r="A14" s="294">
        <v>1998</v>
      </c>
      <c r="B14" s="118">
        <v>22446</v>
      </c>
      <c r="C14" s="118">
        <v>14343</v>
      </c>
      <c r="D14" s="425">
        <v>0.63900026730820636</v>
      </c>
    </row>
    <row r="15" spans="1:12" ht="14.1" customHeight="1">
      <c r="A15" s="294">
        <v>1999</v>
      </c>
      <c r="B15" s="118">
        <v>18237</v>
      </c>
      <c r="C15" s="118">
        <v>11650</v>
      </c>
      <c r="D15" s="425">
        <v>0.63881120798376922</v>
      </c>
    </row>
    <row r="16" spans="1:12" ht="14.1" customHeight="1">
      <c r="A16" s="294">
        <v>2000</v>
      </c>
      <c r="B16" s="118">
        <v>24118</v>
      </c>
      <c r="C16" s="118">
        <v>14547</v>
      </c>
      <c r="D16" s="425">
        <v>0.60315946595903469</v>
      </c>
    </row>
    <row r="17" spans="1:4" ht="14.1" customHeight="1">
      <c r="A17" s="294">
        <v>2001</v>
      </c>
      <c r="B17" s="118">
        <v>19547</v>
      </c>
      <c r="C17" s="118">
        <v>12415</v>
      </c>
      <c r="D17" s="425">
        <v>0.63513582646953493</v>
      </c>
    </row>
    <row r="18" spans="1:4" ht="14.1" customHeight="1">
      <c r="A18" s="294">
        <v>2002</v>
      </c>
      <c r="B18" s="118">
        <v>19929</v>
      </c>
      <c r="C18" s="118">
        <v>12111</v>
      </c>
      <c r="D18" s="425">
        <v>0.60770736113201862</v>
      </c>
    </row>
    <row r="19" spans="1:4" ht="14.1" customHeight="1">
      <c r="A19" s="294">
        <v>2003</v>
      </c>
      <c r="B19" s="118">
        <v>18616</v>
      </c>
      <c r="C19" s="118">
        <v>11982</v>
      </c>
      <c r="D19" s="425">
        <v>0.6436398796733992</v>
      </c>
    </row>
    <row r="20" spans="1:4" ht="14.1" customHeight="1">
      <c r="A20" s="294">
        <v>2004</v>
      </c>
      <c r="B20" s="118">
        <v>21396</v>
      </c>
      <c r="C20" s="118">
        <v>13750</v>
      </c>
      <c r="D20" s="425">
        <v>0.64264348476350719</v>
      </c>
    </row>
    <row r="21" spans="1:4" ht="14.1" customHeight="1">
      <c r="A21" s="294">
        <v>2005</v>
      </c>
      <c r="B21" s="118">
        <v>25492</v>
      </c>
      <c r="C21" s="118">
        <v>16475</v>
      </c>
      <c r="D21" s="425">
        <v>0.64628118625451125</v>
      </c>
    </row>
    <row r="22" spans="1:4" ht="14.1" customHeight="1">
      <c r="A22" s="294">
        <v>2006</v>
      </c>
      <c r="B22" s="118">
        <v>16334</v>
      </c>
      <c r="C22" s="118">
        <v>10741</v>
      </c>
      <c r="D22" s="425">
        <v>0.65758540467736015</v>
      </c>
    </row>
    <row r="23" spans="1:4" ht="14.1" customHeight="1">
      <c r="A23" s="294">
        <v>2007</v>
      </c>
      <c r="B23" s="118">
        <v>10932</v>
      </c>
      <c r="C23" s="118">
        <v>7523</v>
      </c>
      <c r="D23" s="425">
        <v>0.68816319063300402</v>
      </c>
    </row>
    <row r="24" spans="1:4" ht="14.1" customHeight="1">
      <c r="A24" s="294">
        <v>2008</v>
      </c>
      <c r="B24" s="118">
        <v>11656</v>
      </c>
      <c r="C24" s="118">
        <v>7301</v>
      </c>
      <c r="D24" s="425">
        <v>0.62637268359643106</v>
      </c>
    </row>
    <row r="25" spans="1:4" ht="14.1" customHeight="1">
      <c r="A25" s="294">
        <v>2009</v>
      </c>
      <c r="B25" s="118">
        <v>15642</v>
      </c>
      <c r="C25" s="118">
        <v>9866</v>
      </c>
      <c r="D25" s="425">
        <v>0.63073775732003579</v>
      </c>
    </row>
    <row r="26" spans="1:4" ht="14.1" customHeight="1">
      <c r="A26" s="294">
        <v>2010</v>
      </c>
      <c r="B26" s="118">
        <v>11722</v>
      </c>
      <c r="C26" s="118">
        <v>7812</v>
      </c>
      <c r="D26" s="425">
        <v>0.66643917420235455</v>
      </c>
    </row>
    <row r="27" spans="1:4" ht="14.1" customHeight="1">
      <c r="A27" s="294">
        <v>2011</v>
      </c>
      <c r="B27" s="118">
        <v>16414</v>
      </c>
      <c r="C27" s="118">
        <v>10815</v>
      </c>
      <c r="D27" s="425">
        <v>0.65888875350310705</v>
      </c>
    </row>
    <row r="28" spans="1:4" s="664" customFormat="1" ht="14.1" customHeight="1">
      <c r="A28" s="294">
        <v>2012</v>
      </c>
      <c r="B28" s="118">
        <v>15978</v>
      </c>
      <c r="C28" s="118">
        <v>10438</v>
      </c>
      <c r="D28" s="425">
        <v>0.65329999999999999</v>
      </c>
    </row>
    <row r="29" spans="1:4" ht="14.1" customHeight="1" thickBot="1">
      <c r="A29" s="416">
        <v>2013</v>
      </c>
      <c r="B29" s="119">
        <v>10797</v>
      </c>
      <c r="C29" s="119">
        <v>7708</v>
      </c>
      <c r="D29" s="423">
        <v>0.71390200981754193</v>
      </c>
    </row>
  </sheetData>
  <mergeCells count="3">
    <mergeCell ref="A5:A6"/>
    <mergeCell ref="A1:D1"/>
    <mergeCell ref="A3:D3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78" orientation="portrait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 codeName="Hoja95">
    <tabColor rgb="FFFF0000"/>
    <pageSetUpPr fitToPage="1"/>
  </sheetPr>
  <dimension ref="A1:F49"/>
  <sheetViews>
    <sheetView view="pageBreakPreview" topLeftCell="A64" zoomScale="75" zoomScaleNormal="75" workbookViewId="0">
      <selection activeCell="E26" sqref="E26"/>
    </sheetView>
  </sheetViews>
  <sheetFormatPr baseColWidth="10" defaultRowHeight="12.75"/>
  <cols>
    <col min="1" max="4" width="22" style="26" customWidth="1"/>
    <col min="5" max="6" width="25.42578125" style="26" customWidth="1"/>
    <col min="7" max="7" width="6.28515625" style="26" customWidth="1"/>
    <col min="8" max="16384" width="11.42578125" style="26"/>
  </cols>
  <sheetData>
    <row r="1" spans="1:6" ht="18">
      <c r="A1" s="1065" t="s">
        <v>856</v>
      </c>
      <c r="B1" s="1065"/>
      <c r="C1" s="1065"/>
      <c r="D1" s="1065"/>
      <c r="E1" s="1065"/>
      <c r="F1" s="1065"/>
    </row>
    <row r="3" spans="1:6" ht="26.25" customHeight="1">
      <c r="A3" s="1066" t="s">
        <v>371</v>
      </c>
      <c r="B3" s="1066"/>
      <c r="C3" s="1066"/>
      <c r="D3" s="1066"/>
      <c r="E3" s="1066"/>
      <c r="F3" s="1066"/>
    </row>
    <row r="4" spans="1:6" ht="13.5" thickBot="1">
      <c r="A4" s="27"/>
      <c r="B4" s="27"/>
      <c r="C4" s="27"/>
      <c r="D4" s="27"/>
      <c r="E4" s="27"/>
      <c r="F4" s="27"/>
    </row>
    <row r="5" spans="1:6" ht="38.25" customHeight="1">
      <c r="A5" s="1152" t="s">
        <v>664</v>
      </c>
      <c r="B5" s="665" t="s">
        <v>996</v>
      </c>
      <c r="C5" s="665" t="s">
        <v>1000</v>
      </c>
      <c r="D5" s="665" t="s">
        <v>1001</v>
      </c>
      <c r="E5" s="1154" t="s">
        <v>1002</v>
      </c>
      <c r="F5" s="1077"/>
    </row>
    <row r="6" spans="1:6" ht="39" customHeight="1" thickBot="1">
      <c r="A6" s="1153"/>
      <c r="B6" s="667" t="s">
        <v>888</v>
      </c>
      <c r="C6" s="667" t="s">
        <v>1003</v>
      </c>
      <c r="D6" s="667" t="s">
        <v>1004</v>
      </c>
      <c r="E6" s="206" t="s">
        <v>1005</v>
      </c>
      <c r="F6" s="671" t="s">
        <v>940</v>
      </c>
    </row>
    <row r="7" spans="1:6" ht="25.5" customHeight="1">
      <c r="A7" s="321">
        <v>1971</v>
      </c>
      <c r="B7" s="311">
        <v>1665</v>
      </c>
      <c r="C7" s="311">
        <v>8</v>
      </c>
      <c r="D7" s="318">
        <v>35044</v>
      </c>
      <c r="E7" s="318">
        <v>7138</v>
      </c>
      <c r="F7" s="424">
        <v>0.20368679374500628</v>
      </c>
    </row>
    <row r="8" spans="1:6" ht="14.1" customHeight="1">
      <c r="A8" s="321">
        <v>1972</v>
      </c>
      <c r="B8" s="311">
        <v>2093</v>
      </c>
      <c r="C8" s="311">
        <v>17</v>
      </c>
      <c r="D8" s="318">
        <v>57753</v>
      </c>
      <c r="E8" s="318">
        <v>15303</v>
      </c>
      <c r="F8" s="425">
        <v>0.26497324814295359</v>
      </c>
    </row>
    <row r="9" spans="1:6" ht="14.1" customHeight="1">
      <c r="A9" s="321">
        <v>1973</v>
      </c>
      <c r="B9" s="311">
        <v>3724</v>
      </c>
      <c r="C9" s="311">
        <v>20</v>
      </c>
      <c r="D9" s="318">
        <v>96989</v>
      </c>
      <c r="E9" s="318">
        <v>25341.9</v>
      </c>
      <c r="F9" s="425">
        <v>0.2612863314396478</v>
      </c>
    </row>
    <row r="10" spans="1:6" ht="14.1" customHeight="1">
      <c r="A10" s="321">
        <v>1974</v>
      </c>
      <c r="B10" s="311">
        <v>3920</v>
      </c>
      <c r="C10" s="311">
        <v>45</v>
      </c>
      <c r="D10" s="318">
        <v>142115</v>
      </c>
      <c r="E10" s="318">
        <v>47718</v>
      </c>
      <c r="F10" s="425">
        <v>0.33577032684797525</v>
      </c>
    </row>
    <row r="11" spans="1:6" ht="14.1" customHeight="1">
      <c r="A11" s="321">
        <v>1975</v>
      </c>
      <c r="B11" s="311">
        <v>4128</v>
      </c>
      <c r="C11" s="311">
        <v>57</v>
      </c>
      <c r="D11" s="318">
        <v>188595</v>
      </c>
      <c r="E11" s="318">
        <v>87535</v>
      </c>
      <c r="F11" s="425">
        <v>0.4641427397332909</v>
      </c>
    </row>
    <row r="12" spans="1:6" ht="14.1" customHeight="1">
      <c r="A12" s="321">
        <v>1976</v>
      </c>
      <c r="B12" s="311">
        <v>4356</v>
      </c>
      <c r="C12" s="311">
        <v>37</v>
      </c>
      <c r="D12" s="318">
        <v>123577</v>
      </c>
      <c r="E12" s="318">
        <v>34450</v>
      </c>
      <c r="F12" s="425">
        <v>0.27877355818639393</v>
      </c>
    </row>
    <row r="13" spans="1:6" ht="14.1" customHeight="1">
      <c r="A13" s="321">
        <v>1977</v>
      </c>
      <c r="B13" s="311">
        <v>2064</v>
      </c>
      <c r="C13" s="311">
        <v>19</v>
      </c>
      <c r="D13" s="318">
        <v>70749</v>
      </c>
      <c r="E13" s="318">
        <v>26717.5</v>
      </c>
      <c r="F13" s="425">
        <v>0.3776378464713282</v>
      </c>
    </row>
    <row r="14" spans="1:6" ht="14.1" customHeight="1">
      <c r="A14" s="321">
        <v>1978</v>
      </c>
      <c r="B14" s="311">
        <v>8193</v>
      </c>
      <c r="C14" s="311">
        <v>153</v>
      </c>
      <c r="D14" s="318">
        <v>439526</v>
      </c>
      <c r="E14" s="318">
        <v>182614.8</v>
      </c>
      <c r="F14" s="425">
        <v>0.4154812229538184</v>
      </c>
    </row>
    <row r="15" spans="1:6" ht="14.1" customHeight="1">
      <c r="A15" s="321">
        <v>1979</v>
      </c>
      <c r="B15" s="311">
        <v>6171</v>
      </c>
      <c r="C15" s="311">
        <v>66</v>
      </c>
      <c r="D15" s="318">
        <v>273567</v>
      </c>
      <c r="E15" s="318">
        <v>58497.2</v>
      </c>
      <c r="F15" s="425">
        <v>0.21383134661709927</v>
      </c>
    </row>
    <row r="16" spans="1:6" ht="14.1" customHeight="1">
      <c r="A16" s="321">
        <v>1980</v>
      </c>
      <c r="B16" s="311">
        <v>7075</v>
      </c>
      <c r="C16" s="311">
        <v>76</v>
      </c>
      <c r="D16" s="318">
        <v>263017</v>
      </c>
      <c r="E16" s="318">
        <v>103550</v>
      </c>
      <c r="F16" s="425">
        <v>0.39370078740157483</v>
      </c>
    </row>
    <row r="17" spans="1:6" ht="14.1" customHeight="1">
      <c r="A17" s="321">
        <v>1981</v>
      </c>
      <c r="B17" s="311">
        <v>10688</v>
      </c>
      <c r="C17" s="311">
        <v>74</v>
      </c>
      <c r="D17" s="318">
        <v>298288</v>
      </c>
      <c r="E17" s="318">
        <v>90711</v>
      </c>
      <c r="F17" s="425">
        <v>0.30410542831089415</v>
      </c>
    </row>
    <row r="18" spans="1:6" ht="14.1" customHeight="1">
      <c r="A18" s="321">
        <v>1982</v>
      </c>
      <c r="B18" s="311">
        <v>6308</v>
      </c>
      <c r="C18" s="311">
        <v>40</v>
      </c>
      <c r="D18" s="318">
        <v>152903</v>
      </c>
      <c r="E18" s="318">
        <v>47821.7</v>
      </c>
      <c r="F18" s="425">
        <v>0.31275841546601441</v>
      </c>
    </row>
    <row r="19" spans="1:6" ht="14.1" customHeight="1">
      <c r="A19" s="321">
        <v>1983</v>
      </c>
      <c r="B19" s="311">
        <v>4736</v>
      </c>
      <c r="C19" s="311">
        <v>27</v>
      </c>
      <c r="D19" s="318">
        <v>108100</v>
      </c>
      <c r="E19" s="318">
        <v>42239.3</v>
      </c>
      <c r="F19" s="425">
        <v>0.39074283071230342</v>
      </c>
    </row>
    <row r="20" spans="1:6" ht="14.1" customHeight="1">
      <c r="A20" s="321">
        <v>1984</v>
      </c>
      <c r="B20" s="311">
        <v>7073</v>
      </c>
      <c r="C20" s="311">
        <v>51</v>
      </c>
      <c r="D20" s="318">
        <v>165119</v>
      </c>
      <c r="E20" s="318">
        <v>53410.7</v>
      </c>
      <c r="F20" s="425">
        <v>0.3234679231342244</v>
      </c>
    </row>
    <row r="21" spans="1:6" ht="14.1" customHeight="1">
      <c r="A21" s="321">
        <v>1985</v>
      </c>
      <c r="B21" s="311">
        <v>12235</v>
      </c>
      <c r="C21" s="311">
        <v>159</v>
      </c>
      <c r="D21" s="318">
        <v>484476</v>
      </c>
      <c r="E21" s="318">
        <v>198994.8</v>
      </c>
      <c r="F21" s="425">
        <v>0.4107423277933272</v>
      </c>
    </row>
    <row r="22" spans="1:6" ht="14.1" customHeight="1">
      <c r="A22" s="321">
        <v>1986</v>
      </c>
      <c r="B22" s="311">
        <v>7514</v>
      </c>
      <c r="C22" s="311">
        <v>103</v>
      </c>
      <c r="D22" s="318">
        <v>264887</v>
      </c>
      <c r="E22" s="318">
        <v>135756</v>
      </c>
      <c r="F22" s="425">
        <v>0.51250533246252172</v>
      </c>
    </row>
    <row r="23" spans="1:6" ht="14.1" customHeight="1">
      <c r="A23" s="321">
        <v>1987</v>
      </c>
      <c r="B23" s="311">
        <v>8816</v>
      </c>
      <c r="C23" s="311">
        <v>35</v>
      </c>
      <c r="D23" s="318">
        <v>146662</v>
      </c>
      <c r="E23" s="318">
        <v>36562.9</v>
      </c>
      <c r="F23" s="425">
        <v>0.24930043228648185</v>
      </c>
    </row>
    <row r="24" spans="1:6" ht="14.1" customHeight="1">
      <c r="A24" s="321">
        <v>1988</v>
      </c>
      <c r="B24" s="311">
        <v>9440</v>
      </c>
      <c r="C24" s="311">
        <v>37</v>
      </c>
      <c r="D24" s="318">
        <v>137734</v>
      </c>
      <c r="E24" s="318">
        <v>35205</v>
      </c>
      <c r="F24" s="425">
        <v>0.25560137656642512</v>
      </c>
    </row>
    <row r="25" spans="1:6" ht="14.1" customHeight="1">
      <c r="A25" s="321">
        <v>1989</v>
      </c>
      <c r="B25" s="311">
        <v>20250</v>
      </c>
      <c r="C25" s="311">
        <v>96</v>
      </c>
      <c r="D25" s="318">
        <v>426693</v>
      </c>
      <c r="E25" s="318">
        <v>93592.6</v>
      </c>
      <c r="F25" s="425">
        <v>0.21934411860517986</v>
      </c>
    </row>
    <row r="26" spans="1:6" ht="14.1" customHeight="1">
      <c r="A26" s="321">
        <v>1990</v>
      </c>
      <c r="B26" s="311">
        <v>12914</v>
      </c>
      <c r="C26" s="311">
        <v>56</v>
      </c>
      <c r="D26" s="318">
        <v>203032</v>
      </c>
      <c r="E26" s="318">
        <v>66183.8</v>
      </c>
      <c r="F26" s="425">
        <v>0.32597718586232716</v>
      </c>
    </row>
    <row r="27" spans="1:6" ht="14.1" customHeight="1">
      <c r="A27" s="321">
        <v>1991</v>
      </c>
      <c r="B27" s="311">
        <v>13529</v>
      </c>
      <c r="C27" s="311">
        <v>80</v>
      </c>
      <c r="D27" s="318">
        <v>260318</v>
      </c>
      <c r="E27" s="318">
        <v>138928.1</v>
      </c>
      <c r="F27" s="425">
        <v>0.53368610699221719</v>
      </c>
    </row>
    <row r="28" spans="1:6" ht="14.1" customHeight="1">
      <c r="A28" s="321">
        <v>1992</v>
      </c>
      <c r="B28" s="311">
        <v>15956</v>
      </c>
      <c r="C28" s="311">
        <v>19</v>
      </c>
      <c r="D28" s="318">
        <v>105277</v>
      </c>
      <c r="E28" s="318">
        <v>30918.6</v>
      </c>
      <c r="F28" s="425">
        <v>0.2936880800174777</v>
      </c>
    </row>
    <row r="29" spans="1:6" ht="14.1" customHeight="1">
      <c r="A29" s="321">
        <v>1993</v>
      </c>
      <c r="B29" s="311">
        <v>14253</v>
      </c>
      <c r="C29" s="311">
        <v>25</v>
      </c>
      <c r="D29" s="318">
        <v>89267</v>
      </c>
      <c r="E29" s="318">
        <v>43532.3</v>
      </c>
      <c r="F29" s="425">
        <v>0.48766397436902781</v>
      </c>
    </row>
    <row r="30" spans="1:6" ht="14.1" customHeight="1">
      <c r="A30" s="321">
        <v>1994</v>
      </c>
      <c r="B30" s="311">
        <v>19249</v>
      </c>
      <c r="C30" s="311">
        <v>93</v>
      </c>
      <c r="D30" s="318">
        <v>437635</v>
      </c>
      <c r="E30" s="318">
        <v>335359.2</v>
      </c>
      <c r="F30" s="425">
        <v>0.76629885635289685</v>
      </c>
    </row>
    <row r="31" spans="1:6" ht="14.1" customHeight="1">
      <c r="A31" s="321">
        <v>1995</v>
      </c>
      <c r="B31" s="311">
        <v>25557</v>
      </c>
      <c r="C31" s="311">
        <v>26</v>
      </c>
      <c r="D31" s="318">
        <v>143484</v>
      </c>
      <c r="E31" s="318">
        <v>31699.8</v>
      </c>
      <c r="F31" s="425">
        <v>0.22092916283348665</v>
      </c>
    </row>
    <row r="32" spans="1:6" ht="14.1" customHeight="1">
      <c r="A32" s="321">
        <v>1996</v>
      </c>
      <c r="B32" s="311">
        <v>16586</v>
      </c>
      <c r="C32" s="311">
        <v>10</v>
      </c>
      <c r="D32" s="318">
        <v>59814</v>
      </c>
      <c r="E32" s="318">
        <v>6962.4</v>
      </c>
      <c r="F32" s="425">
        <v>0.1164008426120975</v>
      </c>
    </row>
    <row r="33" spans="1:6" ht="14.1" customHeight="1">
      <c r="A33" s="321">
        <v>1997</v>
      </c>
      <c r="B33" s="311">
        <v>22320</v>
      </c>
      <c r="C33" s="311">
        <v>7</v>
      </c>
      <c r="D33" s="318">
        <v>98503</v>
      </c>
      <c r="E33" s="318">
        <v>5309.4</v>
      </c>
      <c r="F33" s="425">
        <v>5.3900896419398388E-2</v>
      </c>
    </row>
    <row r="34" spans="1:6" ht="14.1" customHeight="1">
      <c r="A34" s="321">
        <v>1998</v>
      </c>
      <c r="B34" s="311">
        <v>22003</v>
      </c>
      <c r="C34" s="311">
        <v>27</v>
      </c>
      <c r="D34" s="318">
        <v>133643</v>
      </c>
      <c r="E34" s="318">
        <v>41761.620000000003</v>
      </c>
      <c r="F34" s="425">
        <v>0.31248640033522146</v>
      </c>
    </row>
    <row r="35" spans="1:6" ht="14.1" customHeight="1">
      <c r="A35" s="321">
        <v>1999</v>
      </c>
      <c r="B35" s="311">
        <v>17943</v>
      </c>
      <c r="C35" s="311">
        <v>16</v>
      </c>
      <c r="D35" s="318">
        <v>82217</v>
      </c>
      <c r="E35" s="318">
        <v>17399.05</v>
      </c>
      <c r="F35" s="425">
        <v>0.21162350852013573</v>
      </c>
    </row>
    <row r="36" spans="1:6" ht="14.1" customHeight="1">
      <c r="A36" s="321">
        <v>2000</v>
      </c>
      <c r="B36" s="311">
        <v>23574</v>
      </c>
      <c r="C36" s="311">
        <v>49</v>
      </c>
      <c r="D36" s="318">
        <v>188586</v>
      </c>
      <c r="E36" s="318">
        <v>63634.69</v>
      </c>
      <c r="F36" s="425">
        <v>0.33743061521003681</v>
      </c>
    </row>
    <row r="37" spans="1:6" ht="14.1" customHeight="1">
      <c r="A37" s="321">
        <v>2001</v>
      </c>
      <c r="B37" s="311">
        <v>19547</v>
      </c>
      <c r="C37" s="311">
        <v>16</v>
      </c>
      <c r="D37" s="318">
        <v>93297</v>
      </c>
      <c r="E37" s="318">
        <v>20325.2</v>
      </c>
      <c r="F37" s="425">
        <v>0.21785480776445118</v>
      </c>
    </row>
    <row r="38" spans="1:6" ht="14.1" customHeight="1">
      <c r="A38" s="321">
        <v>2002</v>
      </c>
      <c r="B38" s="311">
        <v>19929</v>
      </c>
      <c r="C38" s="311">
        <v>18</v>
      </c>
      <c r="D38" s="318">
        <v>107464</v>
      </c>
      <c r="E38" s="318">
        <v>16993.349999999999</v>
      </c>
      <c r="F38" s="425">
        <v>0.15813062979230252</v>
      </c>
    </row>
    <row r="39" spans="1:6" ht="14.1" customHeight="1">
      <c r="A39" s="321">
        <v>2003</v>
      </c>
      <c r="B39" s="311">
        <v>18616</v>
      </c>
      <c r="C39" s="311">
        <v>43</v>
      </c>
      <c r="D39" s="318">
        <v>148172</v>
      </c>
      <c r="E39" s="318">
        <v>76796.210000000006</v>
      </c>
      <c r="F39" s="425">
        <v>0.51829097265340285</v>
      </c>
    </row>
    <row r="40" spans="1:6" ht="14.1" customHeight="1">
      <c r="A40" s="321">
        <v>2004</v>
      </c>
      <c r="B40" s="311">
        <v>21396</v>
      </c>
      <c r="C40" s="311">
        <v>20</v>
      </c>
      <c r="D40" s="318">
        <v>134193</v>
      </c>
      <c r="E40" s="318">
        <v>56725.8</v>
      </c>
      <c r="F40" s="425">
        <v>0.42271802553039284</v>
      </c>
    </row>
    <row r="41" spans="1:6" ht="14.1" customHeight="1">
      <c r="A41" s="321">
        <v>2005</v>
      </c>
      <c r="B41" s="311">
        <v>25492</v>
      </c>
      <c r="C41" s="311">
        <v>48</v>
      </c>
      <c r="D41" s="318">
        <v>188672</v>
      </c>
      <c r="E41" s="318">
        <v>84605.759999999995</v>
      </c>
      <c r="F41" s="425">
        <v>0.4484277476255088</v>
      </c>
    </row>
    <row r="42" spans="1:6" ht="14.1" customHeight="1">
      <c r="A42" s="321">
        <v>2006</v>
      </c>
      <c r="B42" s="311">
        <v>16334</v>
      </c>
      <c r="C42" s="311">
        <v>58</v>
      </c>
      <c r="D42" s="318">
        <v>155363</v>
      </c>
      <c r="E42" s="318">
        <v>72119.08</v>
      </c>
      <c r="F42" s="425">
        <v>0.46419726704556424</v>
      </c>
    </row>
    <row r="43" spans="1:6" ht="14.1" customHeight="1">
      <c r="A43" s="321">
        <v>2007</v>
      </c>
      <c r="B43" s="311">
        <v>10936</v>
      </c>
      <c r="C43" s="311">
        <v>16</v>
      </c>
      <c r="D43" s="318">
        <v>86113</v>
      </c>
      <c r="E43" s="318">
        <v>52233.72</v>
      </c>
      <c r="F43" s="425">
        <v>0.60657183003727666</v>
      </c>
    </row>
    <row r="44" spans="1:6" ht="14.1" customHeight="1">
      <c r="A44" s="321">
        <v>2008</v>
      </c>
      <c r="B44" s="311">
        <v>11655</v>
      </c>
      <c r="C44" s="311">
        <v>6</v>
      </c>
      <c r="D44" s="318">
        <v>50321</v>
      </c>
      <c r="E44" s="318">
        <v>5499.74</v>
      </c>
      <c r="F44" s="425">
        <v>0.10929313805369527</v>
      </c>
    </row>
    <row r="45" spans="1:6" ht="14.1" customHeight="1">
      <c r="A45" s="321">
        <v>2009</v>
      </c>
      <c r="B45" s="311">
        <v>15643</v>
      </c>
      <c r="C45" s="311">
        <v>35</v>
      </c>
      <c r="D45" s="318">
        <v>119892</v>
      </c>
      <c r="E45" s="318">
        <v>56266.49</v>
      </c>
      <c r="F45" s="425">
        <v>0.46930979548260099</v>
      </c>
    </row>
    <row r="46" spans="1:6" ht="14.1" customHeight="1">
      <c r="A46" s="321">
        <v>2010</v>
      </c>
      <c r="B46" s="311">
        <v>11722</v>
      </c>
      <c r="C46" s="311">
        <v>11</v>
      </c>
      <c r="D46" s="318">
        <v>54770</v>
      </c>
      <c r="E46" s="318">
        <v>12538.79</v>
      </c>
      <c r="F46" s="425">
        <v>0.22893536607631917</v>
      </c>
    </row>
    <row r="47" spans="1:6" ht="14.1" customHeight="1">
      <c r="A47" s="321">
        <v>2011</v>
      </c>
      <c r="B47" s="311">
        <v>16414</v>
      </c>
      <c r="C47" s="311">
        <v>24</v>
      </c>
      <c r="D47" s="318">
        <v>102162</v>
      </c>
      <c r="E47" s="318">
        <v>26034.47</v>
      </c>
      <c r="F47" s="425">
        <v>0.2548351637595192</v>
      </c>
    </row>
    <row r="48" spans="1:6" ht="14.1" customHeight="1">
      <c r="A48" s="321">
        <v>2013</v>
      </c>
      <c r="B48" s="311">
        <v>15978</v>
      </c>
      <c r="C48" s="311">
        <v>41</v>
      </c>
      <c r="D48" s="318">
        <v>216894</v>
      </c>
      <c r="E48" s="318">
        <v>135579.9</v>
      </c>
      <c r="F48" s="425">
        <v>0.625097513070901</v>
      </c>
    </row>
    <row r="49" spans="1:6" ht="14.1" customHeight="1" thickBot="1">
      <c r="A49" s="322">
        <v>2013</v>
      </c>
      <c r="B49" s="313">
        <v>10797</v>
      </c>
      <c r="C49" s="313">
        <v>17</v>
      </c>
      <c r="D49" s="320">
        <v>61690.61</v>
      </c>
      <c r="E49" s="320">
        <v>19690.12</v>
      </c>
      <c r="F49" s="423">
        <v>0.31917531695666485</v>
      </c>
    </row>
  </sheetData>
  <mergeCells count="4">
    <mergeCell ref="A5:A6"/>
    <mergeCell ref="E5:F5"/>
    <mergeCell ref="A1:F1"/>
    <mergeCell ref="A3:F3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rowBreaks count="1" manualBreakCount="1">
    <brk id="112" max="6" man="1"/>
  </rowBreaks>
  <drawing r:id="rId2"/>
</worksheet>
</file>

<file path=xl/worksheets/sheet77.xml><?xml version="1.0" encoding="utf-8"?>
<worksheet xmlns="http://schemas.openxmlformats.org/spreadsheetml/2006/main" xmlns:r="http://schemas.openxmlformats.org/officeDocument/2006/relationships">
  <sheetPr codeName="Hoja59">
    <tabColor rgb="FFFF0000"/>
    <pageSetUpPr fitToPage="1"/>
  </sheetPr>
  <dimension ref="A1:J31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38.140625" customWidth="1"/>
    <col min="2" max="3" width="19.28515625" customWidth="1"/>
    <col min="4" max="4" width="23.7109375" customWidth="1"/>
    <col min="5" max="9" width="19.28515625" customWidth="1"/>
  </cols>
  <sheetData>
    <row r="1" spans="1:10" ht="18">
      <c r="A1" s="1150" t="s">
        <v>856</v>
      </c>
      <c r="B1" s="1150"/>
      <c r="C1" s="1150"/>
      <c r="D1" s="1150"/>
      <c r="E1" s="1150"/>
      <c r="F1" s="1150"/>
      <c r="G1" s="1150"/>
      <c r="H1" s="1150"/>
      <c r="I1" s="1150"/>
    </row>
    <row r="3" spans="1:10" ht="15">
      <c r="A3" s="1265" t="s">
        <v>1226</v>
      </c>
      <c r="B3" s="1265"/>
      <c r="C3" s="1265"/>
      <c r="D3" s="1265"/>
      <c r="E3" s="1265"/>
      <c r="F3" s="1265"/>
      <c r="G3" s="1265"/>
      <c r="H3" s="1265"/>
      <c r="I3" s="1265"/>
      <c r="J3" s="6"/>
    </row>
    <row r="4" spans="1:10" ht="13.5" thickBot="1">
      <c r="A4" s="89"/>
      <c r="B4" s="89"/>
      <c r="C4" s="89"/>
      <c r="D4" s="89"/>
      <c r="E4" s="89"/>
      <c r="F4" s="89"/>
      <c r="G4" s="89"/>
      <c r="H4" s="89"/>
      <c r="I4" s="89"/>
      <c r="J4" s="6"/>
    </row>
    <row r="5" spans="1:10" s="485" customFormat="1" ht="23.25" customHeight="1">
      <c r="A5" s="1152" t="s">
        <v>1006</v>
      </c>
      <c r="B5" s="1171" t="s">
        <v>997</v>
      </c>
      <c r="C5" s="1152"/>
      <c r="D5" s="1154" t="s">
        <v>1007</v>
      </c>
      <c r="E5" s="1077"/>
      <c r="F5" s="1077"/>
      <c r="G5" s="1077"/>
      <c r="H5" s="1077"/>
      <c r="I5" s="1077"/>
      <c r="J5" s="486"/>
    </row>
    <row r="6" spans="1:10" s="485" customFormat="1" ht="24" customHeight="1">
      <c r="A6" s="1166"/>
      <c r="B6" s="1174" t="s">
        <v>1008</v>
      </c>
      <c r="C6" s="1167"/>
      <c r="D6" s="1268" t="s">
        <v>938</v>
      </c>
      <c r="E6" s="1269"/>
      <c r="F6" s="1268" t="s">
        <v>939</v>
      </c>
      <c r="G6" s="1270"/>
      <c r="H6" s="1270"/>
      <c r="I6" s="1270"/>
      <c r="J6" s="486"/>
    </row>
    <row r="7" spans="1:10" s="485" customFormat="1" ht="42" customHeight="1" thickBot="1">
      <c r="A7" s="1153"/>
      <c r="B7" s="206" t="s">
        <v>772</v>
      </c>
      <c r="C7" s="206" t="s">
        <v>940</v>
      </c>
      <c r="D7" s="206" t="s">
        <v>810</v>
      </c>
      <c r="E7" s="206" t="s">
        <v>940</v>
      </c>
      <c r="F7" s="206" t="s">
        <v>1009</v>
      </c>
      <c r="G7" s="206" t="s">
        <v>942</v>
      </c>
      <c r="H7" s="206" t="s">
        <v>943</v>
      </c>
      <c r="I7" s="671" t="s">
        <v>940</v>
      </c>
      <c r="J7" s="486"/>
    </row>
    <row r="8" spans="1:10" ht="25.5" customHeight="1">
      <c r="A8" s="91" t="s">
        <v>1010</v>
      </c>
      <c r="B8" s="117">
        <v>1303</v>
      </c>
      <c r="C8" s="40">
        <v>11.47</v>
      </c>
      <c r="D8" s="30">
        <v>2159.52</v>
      </c>
      <c r="E8" s="135">
        <v>12.2</v>
      </c>
      <c r="F8" s="30">
        <v>279.68</v>
      </c>
      <c r="G8" s="30">
        <v>5933.87</v>
      </c>
      <c r="H8" s="33">
        <v>6213.55</v>
      </c>
      <c r="I8" s="134">
        <v>18.78</v>
      </c>
      <c r="J8" s="6"/>
    </row>
    <row r="9" spans="1:10" ht="14.1" customHeight="1">
      <c r="A9" s="92" t="s">
        <v>1011</v>
      </c>
      <c r="B9" s="118">
        <v>607</v>
      </c>
      <c r="C9" s="41">
        <v>5.34</v>
      </c>
      <c r="D9" s="33">
        <v>305.49</v>
      </c>
      <c r="E9" s="135">
        <v>1.73</v>
      </c>
      <c r="F9" s="33">
        <v>48.09</v>
      </c>
      <c r="G9" s="33">
        <v>378.36</v>
      </c>
      <c r="H9" s="33">
        <v>426.45</v>
      </c>
      <c r="I9" s="135">
        <v>1.29</v>
      </c>
      <c r="J9" s="6"/>
    </row>
    <row r="10" spans="1:10" ht="14.1" customHeight="1">
      <c r="A10" s="92" t="s">
        <v>1012</v>
      </c>
      <c r="B10" s="118">
        <v>250</v>
      </c>
      <c r="C10" s="41">
        <v>2.2000000000000002</v>
      </c>
      <c r="D10" s="33">
        <v>1776.66</v>
      </c>
      <c r="E10" s="135">
        <v>10.039999999999999</v>
      </c>
      <c r="F10" s="33">
        <v>166.55</v>
      </c>
      <c r="G10" s="33">
        <v>1775.35</v>
      </c>
      <c r="H10" s="33">
        <v>1941.9</v>
      </c>
      <c r="I10" s="135">
        <v>5.87</v>
      </c>
      <c r="J10" s="6"/>
    </row>
    <row r="11" spans="1:10" ht="14.1" customHeight="1">
      <c r="A11" s="92" t="s">
        <v>1013</v>
      </c>
      <c r="B11" s="118">
        <v>624</v>
      </c>
      <c r="C11" s="41">
        <v>5.49</v>
      </c>
      <c r="D11" s="33">
        <v>263.86</v>
      </c>
      <c r="E11" s="135">
        <v>1.49</v>
      </c>
      <c r="F11" s="33">
        <v>44.51</v>
      </c>
      <c r="G11" s="33">
        <v>2717.71</v>
      </c>
      <c r="H11" s="33">
        <v>2762.22</v>
      </c>
      <c r="I11" s="135">
        <v>8.35</v>
      </c>
      <c r="J11" s="6"/>
    </row>
    <row r="12" spans="1:10" ht="14.1" customHeight="1">
      <c r="A12" s="92" t="s">
        <v>1014</v>
      </c>
      <c r="B12" s="118">
        <v>786</v>
      </c>
      <c r="C12" s="41">
        <v>6.92</v>
      </c>
      <c r="D12" s="33">
        <v>3181.58</v>
      </c>
      <c r="E12" s="135">
        <v>17.97</v>
      </c>
      <c r="F12" s="33">
        <v>86.42</v>
      </c>
      <c r="G12" s="33">
        <v>3673.5</v>
      </c>
      <c r="H12" s="33">
        <v>3759.92</v>
      </c>
      <c r="I12" s="135">
        <v>11.36</v>
      </c>
      <c r="J12" s="6"/>
    </row>
    <row r="13" spans="1:10" ht="14.1" customHeight="1">
      <c r="A13" s="92" t="s">
        <v>1015</v>
      </c>
      <c r="B13" s="118">
        <v>7791</v>
      </c>
      <c r="C13" s="41">
        <v>68.58</v>
      </c>
      <c r="D13" s="33">
        <v>10017.15</v>
      </c>
      <c r="E13" s="135">
        <v>56.58</v>
      </c>
      <c r="F13" s="33">
        <v>1440.73</v>
      </c>
      <c r="G13" s="33">
        <v>16541.72</v>
      </c>
      <c r="H13" s="33">
        <v>17982.45</v>
      </c>
      <c r="I13" s="135">
        <v>54.35</v>
      </c>
      <c r="J13" s="6"/>
    </row>
    <row r="14" spans="1:10">
      <c r="A14" s="92"/>
      <c r="B14" s="118"/>
      <c r="C14" s="138"/>
      <c r="D14" s="33"/>
      <c r="E14" s="138"/>
      <c r="F14" s="33"/>
      <c r="G14" s="33"/>
      <c r="H14" s="33"/>
      <c r="I14" s="139"/>
      <c r="J14" s="6"/>
    </row>
    <row r="15" spans="1:10" s="97" customFormat="1" ht="13.5" thickBot="1">
      <c r="A15" s="252" t="s">
        <v>629</v>
      </c>
      <c r="B15" s="314">
        <f>SUM(B8:B13)</f>
        <v>11361</v>
      </c>
      <c r="C15" s="323">
        <v>100</v>
      </c>
      <c r="D15" s="317">
        <f>SUM(D8:D14)</f>
        <v>17704.259999999998</v>
      </c>
      <c r="E15" s="323">
        <v>100</v>
      </c>
      <c r="F15" s="317">
        <f>SUM(F8:F14)</f>
        <v>2065.98</v>
      </c>
      <c r="G15" s="317">
        <f>SUM(G8:G14)</f>
        <v>31020.510000000002</v>
      </c>
      <c r="H15" s="317">
        <f>SUM(H8:H14)</f>
        <v>33086.49</v>
      </c>
      <c r="I15" s="324">
        <v>100</v>
      </c>
      <c r="J15" s="96"/>
    </row>
    <row r="16" spans="1:10">
      <c r="A16" s="102"/>
      <c r="B16" s="102"/>
      <c r="C16" s="102"/>
      <c r="D16" s="102"/>
      <c r="E16" s="102"/>
      <c r="F16" s="102"/>
      <c r="G16" s="102"/>
      <c r="H16" s="102"/>
      <c r="I16" s="102"/>
      <c r="J16" s="6"/>
    </row>
    <row r="17" spans="1:10">
      <c r="J17" s="6"/>
    </row>
    <row r="18" spans="1:10" ht="13.5" thickBot="1">
      <c r="A18" s="89"/>
      <c r="B18" s="89"/>
      <c r="C18" s="89"/>
      <c r="D18" s="89"/>
      <c r="E18" s="89"/>
      <c r="F18" s="89"/>
      <c r="G18" s="89"/>
      <c r="H18" s="89"/>
      <c r="J18" s="6"/>
    </row>
    <row r="19" spans="1:10">
      <c r="A19" s="1152" t="s">
        <v>1006</v>
      </c>
      <c r="B19" s="1171" t="s">
        <v>1016</v>
      </c>
      <c r="C19" s="1266"/>
      <c r="D19" s="1266"/>
      <c r="E19" s="1266"/>
      <c r="F19" s="1152"/>
      <c r="G19" s="1171" t="s">
        <v>992</v>
      </c>
      <c r="H19" s="1266"/>
      <c r="I19" s="6"/>
      <c r="J19" s="6"/>
    </row>
    <row r="20" spans="1:10" ht="24" customHeight="1">
      <c r="A20" s="1166"/>
      <c r="B20" s="1174"/>
      <c r="C20" s="1267"/>
      <c r="D20" s="1267"/>
      <c r="E20" s="1267"/>
      <c r="F20" s="1167"/>
      <c r="G20" s="1174"/>
      <c r="H20" s="1267"/>
      <c r="I20" s="6"/>
      <c r="J20" s="6"/>
    </row>
    <row r="21" spans="1:10" ht="35.25" customHeight="1" thickBot="1">
      <c r="A21" s="1153"/>
      <c r="B21" s="206" t="s">
        <v>993</v>
      </c>
      <c r="C21" s="206" t="s">
        <v>994</v>
      </c>
      <c r="D21" s="206" t="s">
        <v>995</v>
      </c>
      <c r="E21" s="206" t="s">
        <v>943</v>
      </c>
      <c r="F21" s="206" t="s">
        <v>940</v>
      </c>
      <c r="G21" s="206" t="s">
        <v>943</v>
      </c>
      <c r="H21" s="398" t="s">
        <v>940</v>
      </c>
      <c r="I21" s="6"/>
      <c r="J21" s="6"/>
    </row>
    <row r="22" spans="1:10" ht="25.5" customHeight="1">
      <c r="A22" s="91" t="s">
        <v>1010</v>
      </c>
      <c r="B22" s="33">
        <v>1.76</v>
      </c>
      <c r="C22" s="33">
        <v>1459.23</v>
      </c>
      <c r="D22" s="33">
        <v>53.11</v>
      </c>
      <c r="E22" s="33">
        <v>1514.1</v>
      </c>
      <c r="F22" s="41">
        <v>13.891004104639876</v>
      </c>
      <c r="G22" s="33">
        <v>9887.17</v>
      </c>
      <c r="H22" s="135">
        <v>16.03</v>
      </c>
      <c r="I22" s="6"/>
      <c r="J22" s="6"/>
    </row>
    <row r="23" spans="1:10" ht="14.1" customHeight="1">
      <c r="A23" s="92" t="s">
        <v>1011</v>
      </c>
      <c r="B23" s="33">
        <v>76.209999999999994</v>
      </c>
      <c r="C23" s="33">
        <v>272.32</v>
      </c>
      <c r="D23" s="33">
        <v>66.180000000000007</v>
      </c>
      <c r="E23" s="33">
        <v>414.71</v>
      </c>
      <c r="F23" s="41">
        <v>3.804727767145633</v>
      </c>
      <c r="G23" s="33">
        <v>1146.6500000000001</v>
      </c>
      <c r="H23" s="135">
        <v>1.86</v>
      </c>
      <c r="I23" s="6"/>
      <c r="J23" s="6"/>
    </row>
    <row r="24" spans="1:10" ht="14.1" customHeight="1">
      <c r="A24" s="92" t="s">
        <v>1012</v>
      </c>
      <c r="B24" s="33">
        <v>0</v>
      </c>
      <c r="C24" s="33">
        <v>15.2</v>
      </c>
      <c r="D24" s="33">
        <v>2.46</v>
      </c>
      <c r="E24" s="33">
        <v>17.66</v>
      </c>
      <c r="F24" s="41">
        <v>0.16202042962019694</v>
      </c>
      <c r="G24" s="33">
        <v>3736.22</v>
      </c>
      <c r="H24" s="135">
        <v>6.06</v>
      </c>
      <c r="I24" s="6"/>
      <c r="J24" s="6"/>
    </row>
    <row r="25" spans="1:10" ht="14.1" customHeight="1">
      <c r="A25" s="92" t="s">
        <v>1013</v>
      </c>
      <c r="B25" s="33">
        <v>41.26</v>
      </c>
      <c r="C25" s="33">
        <v>494.82</v>
      </c>
      <c r="D25" s="33">
        <v>64.430000000000007</v>
      </c>
      <c r="E25" s="33">
        <v>600.51</v>
      </c>
      <c r="F25" s="41">
        <v>5.5093368171701282</v>
      </c>
      <c r="G25" s="33">
        <v>3626.59</v>
      </c>
      <c r="H25" s="135">
        <v>5.88</v>
      </c>
      <c r="I25" s="6"/>
      <c r="J25" s="6"/>
    </row>
    <row r="26" spans="1:10" ht="14.1" customHeight="1">
      <c r="A26" s="92" t="s">
        <v>1014</v>
      </c>
      <c r="B26" s="33">
        <v>36.89</v>
      </c>
      <c r="C26" s="33">
        <v>436.99</v>
      </c>
      <c r="D26" s="33">
        <v>2.57</v>
      </c>
      <c r="E26" s="33">
        <v>476.45</v>
      </c>
      <c r="F26" s="41">
        <v>4.37115706073289</v>
      </c>
      <c r="G26" s="33">
        <v>7417.95</v>
      </c>
      <c r="H26" s="135">
        <v>12.02</v>
      </c>
      <c r="I26" s="6"/>
    </row>
    <row r="27" spans="1:10" ht="14.1" customHeight="1">
      <c r="A27" s="92" t="s">
        <v>1015</v>
      </c>
      <c r="B27" s="33">
        <v>894.98</v>
      </c>
      <c r="C27" s="33">
        <v>6810.45</v>
      </c>
      <c r="D27" s="33">
        <v>171</v>
      </c>
      <c r="E27" s="33">
        <v>7876.43</v>
      </c>
      <c r="F27" s="41">
        <v>72.261753820691268</v>
      </c>
      <c r="G27" s="33">
        <v>35876.03</v>
      </c>
      <c r="H27" s="135">
        <v>58.15</v>
      </c>
      <c r="I27" s="6"/>
    </row>
    <row r="28" spans="1:10">
      <c r="A28" s="92"/>
      <c r="B28" s="33"/>
      <c r="C28" s="33"/>
      <c r="D28" s="33"/>
      <c r="E28" s="33"/>
      <c r="F28" s="138"/>
      <c r="G28" s="33"/>
      <c r="H28" s="139"/>
      <c r="I28" s="6"/>
    </row>
    <row r="29" spans="1:10" s="97" customFormat="1" ht="13.5" thickBot="1">
      <c r="A29" s="252" t="s">
        <v>629</v>
      </c>
      <c r="B29" s="422">
        <f>SUM(B22:B28)</f>
        <v>1051.0999999999999</v>
      </c>
      <c r="C29" s="422">
        <f>SUM(C22:C28)</f>
        <v>9489.01</v>
      </c>
      <c r="D29" s="422">
        <f>SUM(D22:D28)</f>
        <v>359.75</v>
      </c>
      <c r="E29" s="422">
        <f>SUM(E22:E28)</f>
        <v>10899.86</v>
      </c>
      <c r="F29" s="323">
        <v>100</v>
      </c>
      <c r="G29" s="422">
        <f>SUM(G22:G28)</f>
        <v>61690.61</v>
      </c>
      <c r="H29" s="324">
        <v>100</v>
      </c>
      <c r="I29" s="96"/>
    </row>
    <row r="30" spans="1:10">
      <c r="I30" s="6"/>
    </row>
    <row r="31" spans="1:10">
      <c r="I31" s="6"/>
    </row>
  </sheetData>
  <mergeCells count="11">
    <mergeCell ref="A1:I1"/>
    <mergeCell ref="A3:I3"/>
    <mergeCell ref="A19:A21"/>
    <mergeCell ref="B19:F20"/>
    <mergeCell ref="G19:H20"/>
    <mergeCell ref="A5:A7"/>
    <mergeCell ref="B5:C5"/>
    <mergeCell ref="B6:C6"/>
    <mergeCell ref="D5:I5"/>
    <mergeCell ref="D6:E6"/>
    <mergeCell ref="F6:I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colBreaks count="1" manualBreakCount="1">
    <brk id="10" max="28" man="1"/>
  </colBreaks>
</worksheet>
</file>

<file path=xl/worksheets/sheet78.xml><?xml version="1.0" encoding="utf-8"?>
<worksheet xmlns="http://schemas.openxmlformats.org/spreadsheetml/2006/main" xmlns:r="http://schemas.openxmlformats.org/officeDocument/2006/relationships">
  <sheetPr codeName="Hoja61">
    <tabColor rgb="FFFF0000"/>
    <pageSetUpPr fitToPage="1"/>
  </sheetPr>
  <dimension ref="A1:N27"/>
  <sheetViews>
    <sheetView view="pageBreakPreview" topLeftCell="A22" zoomScale="75" zoomScaleNormal="75" workbookViewId="0">
      <selection activeCell="E26" sqref="E26"/>
    </sheetView>
  </sheetViews>
  <sheetFormatPr baseColWidth="10" defaultRowHeight="12.75"/>
  <cols>
    <col min="1" max="1" width="29.85546875" customWidth="1"/>
    <col min="2" max="13" width="16.85546875" customWidth="1"/>
  </cols>
  <sheetData>
    <row r="1" spans="1:14" ht="18">
      <c r="A1" s="1150" t="s">
        <v>856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</row>
    <row r="3" spans="1:14" ht="15">
      <c r="A3" s="1265" t="s">
        <v>1227</v>
      </c>
      <c r="B3" s="1265"/>
      <c r="C3" s="1265"/>
      <c r="D3" s="1265"/>
      <c r="E3" s="1265"/>
      <c r="F3" s="1265"/>
      <c r="G3" s="1265"/>
      <c r="H3" s="1265"/>
      <c r="I3" s="1265"/>
      <c r="J3" s="1265"/>
      <c r="K3" s="1265"/>
      <c r="L3" s="1265"/>
      <c r="M3" s="1265"/>
    </row>
    <row r="4" spans="1:14" ht="13.5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4" ht="47.25" customHeight="1">
      <c r="A5" s="140" t="s">
        <v>1017</v>
      </c>
      <c r="B5" s="1154" t="s">
        <v>1010</v>
      </c>
      <c r="C5" s="1155"/>
      <c r="D5" s="1154" t="s">
        <v>1019</v>
      </c>
      <c r="E5" s="1155"/>
      <c r="F5" s="1154" t="s">
        <v>1020</v>
      </c>
      <c r="G5" s="1155"/>
      <c r="H5" s="1154" t="s">
        <v>1021</v>
      </c>
      <c r="I5" s="1155"/>
      <c r="J5" s="1154" t="s">
        <v>1022</v>
      </c>
      <c r="K5" s="1155"/>
      <c r="L5" s="1154" t="s">
        <v>507</v>
      </c>
      <c r="M5" s="1077"/>
    </row>
    <row r="6" spans="1:14" ht="38.25" customHeight="1" thickBot="1">
      <c r="A6" s="141" t="s">
        <v>1023</v>
      </c>
      <c r="B6" s="206" t="s">
        <v>810</v>
      </c>
      <c r="C6" s="206" t="s">
        <v>940</v>
      </c>
      <c r="D6" s="206" t="s">
        <v>810</v>
      </c>
      <c r="E6" s="206" t="s">
        <v>940</v>
      </c>
      <c r="F6" s="206" t="s">
        <v>810</v>
      </c>
      <c r="G6" s="206" t="s">
        <v>940</v>
      </c>
      <c r="H6" s="206" t="s">
        <v>810</v>
      </c>
      <c r="I6" s="206" t="s">
        <v>940</v>
      </c>
      <c r="J6" s="206" t="s">
        <v>810</v>
      </c>
      <c r="K6" s="206" t="s">
        <v>940</v>
      </c>
      <c r="L6" s="206" t="s">
        <v>810</v>
      </c>
      <c r="M6" s="671" t="s">
        <v>940</v>
      </c>
      <c r="N6" s="6"/>
    </row>
    <row r="7" spans="1:14" ht="30.75" customHeight="1">
      <c r="A7" s="325" t="s">
        <v>10</v>
      </c>
      <c r="B7" s="327">
        <v>8.42</v>
      </c>
      <c r="C7" s="328">
        <v>19.214970333181196</v>
      </c>
      <c r="D7" s="329">
        <v>0</v>
      </c>
      <c r="E7" s="329">
        <v>0</v>
      </c>
      <c r="F7" s="327">
        <v>0</v>
      </c>
      <c r="G7" s="328">
        <v>0</v>
      </c>
      <c r="H7" s="327">
        <v>15.63</v>
      </c>
      <c r="I7" s="328">
        <v>35.668644454586946</v>
      </c>
      <c r="J7" s="327">
        <v>19.77</v>
      </c>
      <c r="K7" s="328">
        <v>45.116385212231854</v>
      </c>
      <c r="L7" s="327">
        <v>43.82</v>
      </c>
      <c r="M7" s="330">
        <v>0.24751105101258117</v>
      </c>
      <c r="N7" s="6"/>
    </row>
    <row r="8" spans="1:14" ht="14.1" customHeight="1">
      <c r="A8" s="326" t="s">
        <v>519</v>
      </c>
      <c r="B8" s="318">
        <v>0.18</v>
      </c>
      <c r="C8" s="331">
        <v>2.5862440552306788E-2</v>
      </c>
      <c r="D8" s="332">
        <v>0.49</v>
      </c>
      <c r="E8" s="332">
        <v>7.04033103923907E-2</v>
      </c>
      <c r="F8" s="318">
        <v>11.34</v>
      </c>
      <c r="G8" s="331">
        <v>1.6293337547953275</v>
      </c>
      <c r="H8" s="318">
        <v>24.49</v>
      </c>
      <c r="I8" s="331">
        <v>3.5187287173666291</v>
      </c>
      <c r="J8" s="318">
        <v>659.49</v>
      </c>
      <c r="K8" s="331">
        <v>94.755671776893365</v>
      </c>
      <c r="L8" s="318">
        <v>695.99</v>
      </c>
      <c r="M8" s="319">
        <v>3.9312007392571053</v>
      </c>
      <c r="N8" s="6"/>
    </row>
    <row r="9" spans="1:14" ht="14.1" customHeight="1">
      <c r="A9" s="326" t="s">
        <v>522</v>
      </c>
      <c r="B9" s="318">
        <v>20.23</v>
      </c>
      <c r="C9" s="331">
        <v>0.26111985956578981</v>
      </c>
      <c r="D9" s="332">
        <v>0.45</v>
      </c>
      <c r="E9" s="332">
        <v>5.8084002374990317E-3</v>
      </c>
      <c r="F9" s="318">
        <v>1391.34</v>
      </c>
      <c r="G9" s="331">
        <v>17.958799080982008</v>
      </c>
      <c r="H9" s="318">
        <v>75.56</v>
      </c>
      <c r="I9" s="331">
        <v>0.9752949376565041</v>
      </c>
      <c r="J9" s="318">
        <v>6259.82</v>
      </c>
      <c r="K9" s="331">
        <v>80.798977721558188</v>
      </c>
      <c r="L9" s="318">
        <v>7747.4</v>
      </c>
      <c r="M9" s="319">
        <v>43.760089379618236</v>
      </c>
      <c r="N9" s="6"/>
    </row>
    <row r="10" spans="1:14" ht="14.1" customHeight="1">
      <c r="A10" s="326" t="s">
        <v>11</v>
      </c>
      <c r="B10" s="318">
        <v>13.77</v>
      </c>
      <c r="C10" s="331">
        <v>4.180835559873695</v>
      </c>
      <c r="D10" s="332">
        <v>147.66999999999999</v>
      </c>
      <c r="E10" s="332">
        <v>44.835438426038372</v>
      </c>
      <c r="F10" s="318">
        <v>9.15</v>
      </c>
      <c r="G10" s="331">
        <v>2.7781151323779456</v>
      </c>
      <c r="H10" s="318">
        <v>0.2</v>
      </c>
      <c r="I10" s="331">
        <v>6.0723828030119019E-2</v>
      </c>
      <c r="J10" s="318">
        <v>158.57</v>
      </c>
      <c r="K10" s="331">
        <v>48.144887053679859</v>
      </c>
      <c r="L10" s="318">
        <v>329.36</v>
      </c>
      <c r="M10" s="319">
        <v>1.8603432168302996</v>
      </c>
      <c r="N10" s="6"/>
    </row>
    <row r="11" spans="1:14" ht="14.1" customHeight="1">
      <c r="A11" s="326" t="s">
        <v>1033</v>
      </c>
      <c r="B11" s="318">
        <v>140.13</v>
      </c>
      <c r="C11" s="331">
        <v>29.536496427291699</v>
      </c>
      <c r="D11" s="332">
        <v>0</v>
      </c>
      <c r="E11" s="332">
        <v>0</v>
      </c>
      <c r="F11" s="318">
        <v>7.6</v>
      </c>
      <c r="G11" s="331">
        <v>1.6019223067681219</v>
      </c>
      <c r="H11" s="318">
        <v>0</v>
      </c>
      <c r="I11" s="331">
        <v>0</v>
      </c>
      <c r="J11" s="318">
        <v>326.7</v>
      </c>
      <c r="K11" s="331">
        <v>68.861581265940174</v>
      </c>
      <c r="L11" s="318">
        <v>474.43</v>
      </c>
      <c r="M11" s="319">
        <v>2.6797505233203758</v>
      </c>
      <c r="N11" s="6"/>
    </row>
    <row r="12" spans="1:14" ht="14.1" customHeight="1">
      <c r="A12" s="326" t="s">
        <v>516</v>
      </c>
      <c r="B12" s="318">
        <v>289.87</v>
      </c>
      <c r="C12" s="331">
        <v>83.319919517102619</v>
      </c>
      <c r="D12" s="332">
        <v>0</v>
      </c>
      <c r="E12" s="332">
        <v>0</v>
      </c>
      <c r="F12" s="318">
        <v>0</v>
      </c>
      <c r="G12" s="331">
        <v>0</v>
      </c>
      <c r="H12" s="318">
        <v>41.43</v>
      </c>
      <c r="I12" s="331">
        <v>11.908594423684967</v>
      </c>
      <c r="J12" s="318">
        <v>16.600000000000001</v>
      </c>
      <c r="K12" s="331">
        <v>4.7714860592124175</v>
      </c>
      <c r="L12" s="318">
        <v>347.9</v>
      </c>
      <c r="M12" s="319">
        <v>1.9650637756110678</v>
      </c>
      <c r="N12" s="6"/>
    </row>
    <row r="13" spans="1:14" ht="14.1" customHeight="1">
      <c r="A13" s="326" t="s">
        <v>523</v>
      </c>
      <c r="B13" s="318">
        <v>1</v>
      </c>
      <c r="C13" s="331">
        <v>98.039215686274517</v>
      </c>
      <c r="D13" s="332">
        <v>0</v>
      </c>
      <c r="E13" s="332">
        <v>0</v>
      </c>
      <c r="F13" s="318">
        <v>0</v>
      </c>
      <c r="G13" s="331">
        <v>0</v>
      </c>
      <c r="H13" s="318">
        <v>0</v>
      </c>
      <c r="I13" s="331">
        <v>0</v>
      </c>
      <c r="J13" s="318">
        <v>0.02</v>
      </c>
      <c r="K13" s="331">
        <v>1.9607843137254901</v>
      </c>
      <c r="L13" s="318">
        <v>1.02</v>
      </c>
      <c r="M13" s="319">
        <v>5.7613252403658777E-3</v>
      </c>
      <c r="N13" s="6"/>
    </row>
    <row r="14" spans="1:14" ht="14.1" customHeight="1">
      <c r="A14" s="326" t="s">
        <v>1035</v>
      </c>
      <c r="B14" s="318">
        <v>0.11</v>
      </c>
      <c r="C14" s="331">
        <v>0.86455331412103764</v>
      </c>
      <c r="D14" s="332">
        <v>0.89</v>
      </c>
      <c r="E14" s="332">
        <v>6.4121037463976949</v>
      </c>
      <c r="F14" s="318">
        <v>0</v>
      </c>
      <c r="G14" s="331">
        <v>0</v>
      </c>
      <c r="H14" s="318">
        <v>0.01</v>
      </c>
      <c r="I14" s="331">
        <v>7.2046109510086456E-2</v>
      </c>
      <c r="J14" s="318">
        <v>12.86</v>
      </c>
      <c r="K14" s="331">
        <v>92.718096611391488</v>
      </c>
      <c r="L14" s="318">
        <v>13.87</v>
      </c>
      <c r="M14" s="319">
        <v>7.8342726552818362E-2</v>
      </c>
      <c r="N14" s="6"/>
    </row>
    <row r="15" spans="1:14" ht="14.1" customHeight="1">
      <c r="A15" s="326" t="s">
        <v>520</v>
      </c>
      <c r="B15" s="318">
        <v>108.77</v>
      </c>
      <c r="C15" s="331">
        <v>12.249563601554138</v>
      </c>
      <c r="D15" s="332">
        <v>1.77</v>
      </c>
      <c r="E15" s="332">
        <v>0.19933554817275748</v>
      </c>
      <c r="F15" s="318">
        <v>1.51</v>
      </c>
      <c r="G15" s="331">
        <v>0.17005462019257842</v>
      </c>
      <c r="H15" s="318">
        <v>0.52</v>
      </c>
      <c r="I15" s="331">
        <v>5.8561855960358129E-2</v>
      </c>
      <c r="J15" s="318">
        <v>775.38</v>
      </c>
      <c r="K15" s="331">
        <v>87.322484374120165</v>
      </c>
      <c r="L15" s="318">
        <v>887.95</v>
      </c>
      <c r="M15" s="319">
        <v>5.0154595560616482</v>
      </c>
      <c r="N15" s="6"/>
    </row>
    <row r="16" spans="1:14" ht="14.1" customHeight="1">
      <c r="A16" s="326" t="s">
        <v>514</v>
      </c>
      <c r="B16" s="318">
        <v>1.24</v>
      </c>
      <c r="C16" s="331">
        <v>3.2795556731023536</v>
      </c>
      <c r="D16" s="332">
        <v>0</v>
      </c>
      <c r="E16" s="332">
        <v>0</v>
      </c>
      <c r="F16" s="318">
        <v>0.36</v>
      </c>
      <c r="G16" s="331">
        <v>0.95212906638455441</v>
      </c>
      <c r="H16" s="318">
        <v>0.49</v>
      </c>
      <c r="I16" s="331">
        <v>1.2959534514678657</v>
      </c>
      <c r="J16" s="318">
        <v>35.72</v>
      </c>
      <c r="K16" s="331">
        <v>94.472361809045239</v>
      </c>
      <c r="L16" s="318">
        <v>37.81</v>
      </c>
      <c r="M16" s="319">
        <v>0.21356441895905282</v>
      </c>
      <c r="N16" s="6"/>
    </row>
    <row r="17" spans="1:14" ht="14.1" customHeight="1">
      <c r="A17" s="326" t="s">
        <v>517</v>
      </c>
      <c r="B17" s="318">
        <v>63.22</v>
      </c>
      <c r="C17" s="331">
        <v>4.0627470133475567</v>
      </c>
      <c r="D17" s="332">
        <v>0.51</v>
      </c>
      <c r="E17" s="332">
        <v>3.2774453919760423E-2</v>
      </c>
      <c r="F17" s="318">
        <v>42.6</v>
      </c>
      <c r="G17" s="331">
        <v>2.7376308568270473</v>
      </c>
      <c r="H17" s="318">
        <v>9.66</v>
      </c>
      <c r="I17" s="331">
        <v>0.62078671542134456</v>
      </c>
      <c r="J17" s="318">
        <v>1440.1</v>
      </c>
      <c r="K17" s="331">
        <v>92.546060960484283</v>
      </c>
      <c r="L17" s="318">
        <v>1556.09</v>
      </c>
      <c r="M17" s="319">
        <v>8.7893535228244506</v>
      </c>
      <c r="N17" s="6"/>
    </row>
    <row r="18" spans="1:14" ht="14.1" customHeight="1">
      <c r="A18" s="326" t="s">
        <v>515</v>
      </c>
      <c r="B18" s="318">
        <v>0.04</v>
      </c>
      <c r="C18" s="331">
        <v>8.4192801515470428E-2</v>
      </c>
      <c r="D18" s="332">
        <v>0</v>
      </c>
      <c r="E18" s="332">
        <v>0</v>
      </c>
      <c r="F18" s="318">
        <v>0.02</v>
      </c>
      <c r="G18" s="331">
        <v>4.2096400757735214E-2</v>
      </c>
      <c r="H18" s="318">
        <v>0.31</v>
      </c>
      <c r="I18" s="331">
        <v>0.65249421174489586</v>
      </c>
      <c r="J18" s="318">
        <v>47.14</v>
      </c>
      <c r="K18" s="331">
        <v>99.221216585981892</v>
      </c>
      <c r="L18" s="318">
        <v>47.51</v>
      </c>
      <c r="M18" s="319">
        <v>0.26835349232331657</v>
      </c>
      <c r="N18" s="6"/>
    </row>
    <row r="19" spans="1:14" ht="14.1" customHeight="1">
      <c r="A19" s="326" t="s">
        <v>524</v>
      </c>
      <c r="B19" s="318">
        <v>48.01</v>
      </c>
      <c r="C19" s="331">
        <v>81.733060946544086</v>
      </c>
      <c r="D19" s="332">
        <v>0.11</v>
      </c>
      <c r="E19" s="332">
        <v>0.18726591760299627</v>
      </c>
      <c r="F19" s="318">
        <v>0</v>
      </c>
      <c r="G19" s="331">
        <v>0</v>
      </c>
      <c r="H19" s="318">
        <v>7.42</v>
      </c>
      <c r="I19" s="331">
        <v>12.631937351038474</v>
      </c>
      <c r="J19" s="318">
        <v>3.2</v>
      </c>
      <c r="K19" s="331">
        <v>5.4477357848144372</v>
      </c>
      <c r="L19" s="318">
        <v>58.74</v>
      </c>
      <c r="M19" s="319">
        <v>0.33178455354812914</v>
      </c>
      <c r="N19" s="6"/>
    </row>
    <row r="20" spans="1:14" ht="14.1" customHeight="1">
      <c r="A20" s="326" t="s">
        <v>521</v>
      </c>
      <c r="B20" s="318">
        <v>92.83</v>
      </c>
      <c r="C20" s="331">
        <v>10.040886081426038</v>
      </c>
      <c r="D20" s="332">
        <v>12.74</v>
      </c>
      <c r="E20" s="332">
        <v>1.3780123739886645</v>
      </c>
      <c r="F20" s="318">
        <v>0.39</v>
      </c>
      <c r="G20" s="331">
        <v>4.2184052264959117E-2</v>
      </c>
      <c r="H20" s="318">
        <v>7.1</v>
      </c>
      <c r="I20" s="331">
        <v>0.76796607969540953</v>
      </c>
      <c r="J20" s="318">
        <v>811.46</v>
      </c>
      <c r="K20" s="331">
        <v>87.770951412624925</v>
      </c>
      <c r="L20" s="318">
        <v>924.52</v>
      </c>
      <c r="M20" s="319">
        <v>5.2220200110030017</v>
      </c>
      <c r="N20" s="6"/>
    </row>
    <row r="21" spans="1:14" ht="14.1" customHeight="1">
      <c r="A21" s="326" t="s">
        <v>12</v>
      </c>
      <c r="B21" s="318">
        <v>1</v>
      </c>
      <c r="C21" s="331">
        <v>9.7793772492567668E-2</v>
      </c>
      <c r="D21" s="332">
        <v>139.25</v>
      </c>
      <c r="E21" s="332">
        <v>13.617782819590047</v>
      </c>
      <c r="F21" s="318">
        <v>0</v>
      </c>
      <c r="G21" s="331">
        <v>0</v>
      </c>
      <c r="H21" s="318">
        <v>3.21</v>
      </c>
      <c r="I21" s="331">
        <v>0.31391800970114225</v>
      </c>
      <c r="J21" s="318">
        <v>879.1</v>
      </c>
      <c r="K21" s="331">
        <v>85.970505398216247</v>
      </c>
      <c r="L21" s="318">
        <v>1022.56</v>
      </c>
      <c r="M21" s="319">
        <v>5.7757850370475809</v>
      </c>
      <c r="N21" s="6"/>
    </row>
    <row r="22" spans="1:14" ht="14.1" customHeight="1">
      <c r="A22" s="326" t="s">
        <v>1041</v>
      </c>
      <c r="B22" s="318">
        <v>0.2</v>
      </c>
      <c r="C22" s="331">
        <v>9.4295143800094308E-2</v>
      </c>
      <c r="D22" s="332">
        <v>0.94</v>
      </c>
      <c r="E22" s="332">
        <v>0.44318717586044321</v>
      </c>
      <c r="F22" s="318">
        <v>0.15</v>
      </c>
      <c r="G22" s="331">
        <v>7.0721357850070735E-2</v>
      </c>
      <c r="H22" s="318">
        <v>0</v>
      </c>
      <c r="I22" s="331">
        <v>0</v>
      </c>
      <c r="J22" s="318">
        <v>210.81</v>
      </c>
      <c r="K22" s="331">
        <v>99.391796322489384</v>
      </c>
      <c r="L22" s="318">
        <v>212.1</v>
      </c>
      <c r="M22" s="319">
        <v>1.1980167485113753</v>
      </c>
      <c r="N22" s="6"/>
    </row>
    <row r="23" spans="1:14" ht="14.1" customHeight="1">
      <c r="A23" s="326" t="s">
        <v>528</v>
      </c>
      <c r="B23" s="318">
        <v>1370.5</v>
      </c>
      <c r="C23" s="331">
        <v>41.490195840990076</v>
      </c>
      <c r="D23" s="332">
        <v>0.67</v>
      </c>
      <c r="E23" s="332">
        <v>2.028342299413597E-2</v>
      </c>
      <c r="F23" s="318">
        <v>312.2</v>
      </c>
      <c r="G23" s="331">
        <v>9.4514696399541052</v>
      </c>
      <c r="H23" s="318">
        <v>77.83</v>
      </c>
      <c r="I23" s="331">
        <v>2.3562071815426906</v>
      </c>
      <c r="J23" s="318">
        <v>1541.99</v>
      </c>
      <c r="K23" s="331">
        <v>46.681843914518993</v>
      </c>
      <c r="L23" s="318">
        <v>3303.19</v>
      </c>
      <c r="M23" s="319">
        <v>18.657599922278592</v>
      </c>
      <c r="N23" s="6"/>
    </row>
    <row r="24" spans="1:14" ht="14.1" customHeight="1">
      <c r="A24" s="294" t="s">
        <v>909</v>
      </c>
      <c r="B24" s="318">
        <v>0</v>
      </c>
      <c r="C24" s="331">
        <v>0</v>
      </c>
      <c r="D24" s="318">
        <v>0</v>
      </c>
      <c r="E24" s="331">
        <v>0</v>
      </c>
      <c r="F24" s="318">
        <v>0</v>
      </c>
      <c r="G24" s="331">
        <v>0</v>
      </c>
      <c r="H24" s="318">
        <v>0</v>
      </c>
      <c r="I24" s="331">
        <v>0</v>
      </c>
      <c r="J24" s="318">
        <v>0</v>
      </c>
      <c r="K24" s="331">
        <v>0</v>
      </c>
      <c r="L24" s="318">
        <v>0</v>
      </c>
      <c r="M24" s="683">
        <v>0</v>
      </c>
      <c r="N24" s="6"/>
    </row>
    <row r="25" spans="1:14" s="97" customFormat="1" ht="14.1" customHeight="1">
      <c r="A25" s="294" t="s">
        <v>13</v>
      </c>
      <c r="B25" s="318">
        <v>0</v>
      </c>
      <c r="C25" s="331">
        <v>0</v>
      </c>
      <c r="D25" s="318">
        <v>0</v>
      </c>
      <c r="E25" s="331">
        <v>0</v>
      </c>
      <c r="F25" s="318">
        <v>0</v>
      </c>
      <c r="G25" s="331">
        <v>0</v>
      </c>
      <c r="H25" s="318">
        <v>0</v>
      </c>
      <c r="I25" s="331">
        <v>0</v>
      </c>
      <c r="J25" s="318">
        <v>0</v>
      </c>
      <c r="K25" s="331">
        <v>0</v>
      </c>
      <c r="L25" s="318">
        <v>0</v>
      </c>
      <c r="M25" s="683">
        <v>0</v>
      </c>
    </row>
    <row r="26" spans="1:14" s="97" customFormat="1">
      <c r="A26" s="92"/>
      <c r="B26" s="318"/>
      <c r="C26" s="331"/>
      <c r="D26" s="318"/>
      <c r="E26" s="331"/>
      <c r="F26" s="318"/>
      <c r="G26" s="331"/>
      <c r="H26" s="318"/>
      <c r="I26" s="331"/>
      <c r="J26" s="318"/>
      <c r="K26" s="331"/>
      <c r="L26" s="318"/>
      <c r="M26" s="333"/>
    </row>
    <row r="27" spans="1:14" s="334" customFormat="1" ht="21" customHeight="1" thickBot="1">
      <c r="A27" s="487" t="s">
        <v>160</v>
      </c>
      <c r="B27" s="488">
        <f t="shared" ref="B27:L27" si="0">SUM(B7:B26)</f>
        <v>2159.52</v>
      </c>
      <c r="C27" s="488"/>
      <c r="D27" s="488">
        <f t="shared" si="0"/>
        <v>305.49</v>
      </c>
      <c r="E27" s="488"/>
      <c r="F27" s="488">
        <f t="shared" si="0"/>
        <v>1776.6599999999999</v>
      </c>
      <c r="G27" s="488"/>
      <c r="H27" s="488">
        <f t="shared" si="0"/>
        <v>263.86</v>
      </c>
      <c r="I27" s="488"/>
      <c r="J27" s="488">
        <f t="shared" si="0"/>
        <v>13198.729999999998</v>
      </c>
      <c r="K27" s="488"/>
      <c r="L27" s="488">
        <f t="shared" si="0"/>
        <v>17704.260000000002</v>
      </c>
      <c r="M27" s="489"/>
    </row>
  </sheetData>
  <mergeCells count="8">
    <mergeCell ref="H5:I5"/>
    <mergeCell ref="J5:K5"/>
    <mergeCell ref="L5:M5"/>
    <mergeCell ref="A1:M1"/>
    <mergeCell ref="A3:M3"/>
    <mergeCell ref="B5:C5"/>
    <mergeCell ref="D5:E5"/>
    <mergeCell ref="F5:G5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35" orientation="portrait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>
  <sheetPr codeName="Hoja63">
    <tabColor rgb="FFFF0000"/>
    <pageSetUpPr fitToPage="1"/>
  </sheetPr>
  <dimension ref="A1:E53"/>
  <sheetViews>
    <sheetView view="pageBreakPreview" topLeftCell="A24" zoomScaleNormal="75" zoomScaleSheetLayoutView="100" workbookViewId="0">
      <selection activeCell="B26" sqref="B26:E26"/>
    </sheetView>
  </sheetViews>
  <sheetFormatPr baseColWidth="10" defaultRowHeight="12.75"/>
  <cols>
    <col min="1" max="5" width="26.28515625" customWidth="1"/>
  </cols>
  <sheetData>
    <row r="1" spans="1:5" ht="19.5" customHeight="1">
      <c r="A1" s="1150" t="s">
        <v>856</v>
      </c>
      <c r="B1" s="1150"/>
      <c r="C1" s="1150"/>
      <c r="D1" s="1150"/>
      <c r="E1" s="1150"/>
    </row>
    <row r="2" spans="1:5" ht="12.75" customHeight="1">
      <c r="A2" s="161"/>
      <c r="B2" s="161"/>
      <c r="C2" s="161"/>
      <c r="D2" s="161"/>
      <c r="E2" s="161"/>
    </row>
    <row r="3" spans="1:5" ht="15" customHeight="1">
      <c r="A3" s="1088" t="s">
        <v>624</v>
      </c>
      <c r="B3" s="1088"/>
      <c r="C3" s="1088"/>
      <c r="D3" s="1088"/>
      <c r="E3" s="1088"/>
    </row>
    <row r="4" spans="1:5" ht="15" customHeight="1">
      <c r="A4" s="1088">
        <v>2013</v>
      </c>
      <c r="B4" s="1088"/>
      <c r="C4" s="1088"/>
      <c r="D4" s="1088"/>
      <c r="E4" s="1088"/>
    </row>
    <row r="5" spans="1:5" ht="13.5" thickBot="1">
      <c r="A5" s="89"/>
      <c r="B5" s="89"/>
      <c r="C5" s="89"/>
      <c r="D5" s="89"/>
      <c r="E5" s="89"/>
    </row>
    <row r="6" spans="1:5" s="485" customFormat="1" ht="21" customHeight="1">
      <c r="A6" s="140" t="s">
        <v>1017</v>
      </c>
      <c r="B6" s="380" t="s">
        <v>1026</v>
      </c>
      <c r="C6" s="1154" t="s">
        <v>1027</v>
      </c>
      <c r="D6" s="1077"/>
      <c r="E6" s="1077"/>
    </row>
    <row r="7" spans="1:5" s="485" customFormat="1" ht="21" customHeight="1" thickBot="1">
      <c r="A7" s="141" t="s">
        <v>1023</v>
      </c>
      <c r="B7" s="381" t="s">
        <v>1029</v>
      </c>
      <c r="C7" s="206" t="s">
        <v>164</v>
      </c>
      <c r="D7" s="206" t="s">
        <v>165</v>
      </c>
      <c r="E7" s="398" t="s">
        <v>507</v>
      </c>
    </row>
    <row r="8" spans="1:5" ht="20.25" customHeight="1">
      <c r="A8" s="325" t="s">
        <v>525</v>
      </c>
      <c r="B8" s="672" t="s">
        <v>681</v>
      </c>
      <c r="C8" s="328">
        <v>4.6500000000000004</v>
      </c>
      <c r="D8" s="328">
        <v>44.5</v>
      </c>
      <c r="E8" s="319">
        <v>49.15</v>
      </c>
    </row>
    <row r="9" spans="1:5" ht="14.1" customHeight="1">
      <c r="A9" s="326" t="s">
        <v>519</v>
      </c>
      <c r="B9" s="684" t="s">
        <v>1032</v>
      </c>
      <c r="C9" s="331">
        <v>888.04</v>
      </c>
      <c r="D9" s="331">
        <v>2561.1799999999998</v>
      </c>
      <c r="E9" s="319">
        <v>3449.22</v>
      </c>
    </row>
    <row r="10" spans="1:5" ht="14.1" customHeight="1">
      <c r="A10" s="326" t="s">
        <v>522</v>
      </c>
      <c r="B10" s="684" t="s">
        <v>677</v>
      </c>
      <c r="C10" s="331">
        <v>626.63</v>
      </c>
      <c r="D10" s="331">
        <v>1131.18</v>
      </c>
      <c r="E10" s="319">
        <v>1757.81</v>
      </c>
    </row>
    <row r="11" spans="1:5" ht="14.1" customHeight="1">
      <c r="A11" s="326" t="s">
        <v>513</v>
      </c>
      <c r="B11" s="684" t="s">
        <v>1116</v>
      </c>
      <c r="C11" s="331">
        <v>934.49</v>
      </c>
      <c r="D11" s="331">
        <v>0.45</v>
      </c>
      <c r="E11" s="319">
        <v>934.94</v>
      </c>
    </row>
    <row r="12" spans="1:5" ht="14.1" customHeight="1">
      <c r="A12" s="326" t="s">
        <v>1033</v>
      </c>
      <c r="B12" s="684" t="s">
        <v>1034</v>
      </c>
      <c r="C12" s="331">
        <v>498.9</v>
      </c>
      <c r="D12" s="331">
        <v>52.25</v>
      </c>
      <c r="E12" s="319">
        <v>551.15</v>
      </c>
    </row>
    <row r="13" spans="1:5" ht="14.1" customHeight="1">
      <c r="A13" s="326" t="s">
        <v>516</v>
      </c>
      <c r="B13" s="684" t="s">
        <v>1031</v>
      </c>
      <c r="C13" s="331">
        <v>599.4</v>
      </c>
      <c r="D13" s="331">
        <v>1.31</v>
      </c>
      <c r="E13" s="319">
        <v>600.71</v>
      </c>
    </row>
    <row r="14" spans="1:5" ht="14.1" customHeight="1">
      <c r="A14" s="326" t="s">
        <v>523</v>
      </c>
      <c r="B14" s="684" t="s">
        <v>680</v>
      </c>
      <c r="C14" s="331">
        <v>5.42</v>
      </c>
      <c r="D14" s="331">
        <v>0</v>
      </c>
      <c r="E14" s="319">
        <v>5.42</v>
      </c>
    </row>
    <row r="15" spans="1:5" ht="14.1" customHeight="1">
      <c r="A15" s="326" t="s">
        <v>1035</v>
      </c>
      <c r="B15" s="684" t="s">
        <v>680</v>
      </c>
      <c r="C15" s="331">
        <v>586.70000000000005</v>
      </c>
      <c r="D15" s="331">
        <v>474.76</v>
      </c>
      <c r="E15" s="319">
        <v>1061.46</v>
      </c>
    </row>
    <row r="16" spans="1:5" ht="14.1" customHeight="1">
      <c r="A16" s="326" t="s">
        <v>1036</v>
      </c>
      <c r="B16" s="684" t="s">
        <v>680</v>
      </c>
      <c r="C16" s="331">
        <v>12233.48</v>
      </c>
      <c r="D16" s="331">
        <v>10585.97</v>
      </c>
      <c r="E16" s="319">
        <v>22819.45</v>
      </c>
    </row>
    <row r="17" spans="1:5" ht="14.1" customHeight="1">
      <c r="A17" s="326" t="s">
        <v>514</v>
      </c>
      <c r="B17" s="684" t="s">
        <v>1037</v>
      </c>
      <c r="C17" s="331">
        <v>1395.9</v>
      </c>
      <c r="D17" s="331">
        <v>0</v>
      </c>
      <c r="E17" s="319">
        <v>1395.9</v>
      </c>
    </row>
    <row r="18" spans="1:5" ht="14.1" customHeight="1">
      <c r="A18" s="326" t="s">
        <v>1025</v>
      </c>
      <c r="B18" s="684" t="s">
        <v>680</v>
      </c>
      <c r="C18" s="332">
        <v>2629.2</v>
      </c>
      <c r="D18" s="331">
        <v>1451.64</v>
      </c>
      <c r="E18" s="319">
        <v>4080.84</v>
      </c>
    </row>
    <row r="19" spans="1:5" ht="14.1" customHeight="1">
      <c r="A19" s="326" t="s">
        <v>515</v>
      </c>
      <c r="B19" s="684" t="s">
        <v>252</v>
      </c>
      <c r="C19" s="331">
        <v>10.01</v>
      </c>
      <c r="D19" s="331">
        <v>6378.26</v>
      </c>
      <c r="E19" s="319">
        <v>6388.27</v>
      </c>
    </row>
    <row r="20" spans="1:5" ht="14.1" customHeight="1">
      <c r="A20" s="326" t="s">
        <v>524</v>
      </c>
      <c r="B20" s="684" t="s">
        <v>680</v>
      </c>
      <c r="C20" s="331">
        <v>280.64</v>
      </c>
      <c r="D20" s="331">
        <v>178.36</v>
      </c>
      <c r="E20" s="319">
        <v>459</v>
      </c>
    </row>
    <row r="21" spans="1:5" ht="14.1" customHeight="1">
      <c r="A21" s="326" t="s">
        <v>521</v>
      </c>
      <c r="B21" s="684" t="s">
        <v>677</v>
      </c>
      <c r="C21" s="331">
        <v>484.81</v>
      </c>
      <c r="D21" s="331">
        <v>455.2</v>
      </c>
      <c r="E21" s="319">
        <v>940.01</v>
      </c>
    </row>
    <row r="22" spans="1:5" ht="14.1" customHeight="1">
      <c r="A22" s="326" t="s">
        <v>1040</v>
      </c>
      <c r="B22" s="684" t="s">
        <v>680</v>
      </c>
      <c r="C22" s="331">
        <v>90.01</v>
      </c>
      <c r="D22" s="331">
        <v>88.05</v>
      </c>
      <c r="E22" s="319">
        <v>178.06</v>
      </c>
    </row>
    <row r="23" spans="1:5" ht="14.1" customHeight="1">
      <c r="A23" s="326" t="s">
        <v>1041</v>
      </c>
      <c r="B23" s="684" t="s">
        <v>677</v>
      </c>
      <c r="C23" s="331">
        <v>0</v>
      </c>
      <c r="D23" s="331">
        <v>747.9</v>
      </c>
      <c r="E23" s="319">
        <v>747.9</v>
      </c>
    </row>
    <row r="24" spans="1:5" ht="14.1" customHeight="1">
      <c r="A24" s="326" t="s">
        <v>528</v>
      </c>
      <c r="B24" s="684" t="s">
        <v>677</v>
      </c>
      <c r="C24" s="331">
        <v>3952.9</v>
      </c>
      <c r="D24" s="331">
        <v>4326.25</v>
      </c>
      <c r="E24" s="319">
        <v>8279.15</v>
      </c>
    </row>
    <row r="25" spans="1:5" ht="14.1" customHeight="1">
      <c r="A25" s="326" t="s">
        <v>909</v>
      </c>
      <c r="B25" s="1271" t="s">
        <v>1228</v>
      </c>
      <c r="C25" s="1272"/>
      <c r="D25" s="1272"/>
      <c r="E25" s="1272"/>
    </row>
    <row r="26" spans="1:5" ht="14.1" customHeight="1" thickBot="1">
      <c r="A26" s="685" t="s">
        <v>13</v>
      </c>
      <c r="B26" s="1271" t="s">
        <v>1228</v>
      </c>
      <c r="C26" s="1272"/>
      <c r="D26" s="1272"/>
      <c r="E26" s="1272"/>
    </row>
    <row r="27" spans="1:5" ht="24" customHeight="1">
      <c r="A27" s="1275" t="s">
        <v>166</v>
      </c>
      <c r="B27" s="1275"/>
      <c r="C27" s="1275"/>
      <c r="D27" s="102"/>
      <c r="E27" s="102"/>
    </row>
    <row r="28" spans="1:5" ht="14.25">
      <c r="A28" s="1276" t="s">
        <v>167</v>
      </c>
      <c r="B28" s="1276"/>
      <c r="C28" s="1276"/>
    </row>
    <row r="30" spans="1:5" ht="13.5" thickBot="1"/>
    <row r="31" spans="1:5" s="485" customFormat="1" ht="24.75" customHeight="1">
      <c r="A31" s="140" t="s">
        <v>1017</v>
      </c>
      <c r="B31" s="380" t="s">
        <v>1028</v>
      </c>
      <c r="C31" s="1154" t="s">
        <v>1027</v>
      </c>
      <c r="D31" s="1077"/>
      <c r="E31" s="1077"/>
    </row>
    <row r="32" spans="1:5" s="485" customFormat="1" ht="24.75" customHeight="1" thickBot="1">
      <c r="A32" s="141" t="s">
        <v>1023</v>
      </c>
      <c r="B32" s="381" t="s">
        <v>1029</v>
      </c>
      <c r="C32" s="206" t="s">
        <v>164</v>
      </c>
      <c r="D32" s="206" t="s">
        <v>165</v>
      </c>
      <c r="E32" s="398" t="s">
        <v>507</v>
      </c>
    </row>
    <row r="33" spans="1:5" ht="21.75" customHeight="1">
      <c r="A33" s="325" t="s">
        <v>525</v>
      </c>
      <c r="B33" s="672" t="s">
        <v>675</v>
      </c>
      <c r="C33" s="328">
        <v>2.1</v>
      </c>
      <c r="D33" s="328">
        <v>45.69</v>
      </c>
      <c r="E33" s="319">
        <v>47.79</v>
      </c>
    </row>
    <row r="34" spans="1:5" ht="14.1" customHeight="1">
      <c r="A34" s="326" t="s">
        <v>519</v>
      </c>
      <c r="B34" s="684" t="s">
        <v>680</v>
      </c>
      <c r="C34" s="331">
        <v>1090.6199999999999</v>
      </c>
      <c r="D34" s="331">
        <v>1765.97</v>
      </c>
      <c r="E34" s="319">
        <v>2856.59</v>
      </c>
    </row>
    <row r="35" spans="1:5" ht="14.1" customHeight="1">
      <c r="A35" s="326" t="s">
        <v>522</v>
      </c>
      <c r="B35" s="684" t="s">
        <v>1039</v>
      </c>
      <c r="C35" s="331">
        <v>91.65</v>
      </c>
      <c r="D35" s="331">
        <v>947.21</v>
      </c>
      <c r="E35" s="319">
        <v>1038.8599999999999</v>
      </c>
    </row>
    <row r="36" spans="1:5" ht="14.1" customHeight="1">
      <c r="A36" s="326" t="s">
        <v>513</v>
      </c>
      <c r="B36" s="684" t="s">
        <v>677</v>
      </c>
      <c r="C36" s="331">
        <v>539.05999999999995</v>
      </c>
      <c r="D36" s="331">
        <v>13.8</v>
      </c>
      <c r="E36" s="319">
        <v>552.86</v>
      </c>
    </row>
    <row r="37" spans="1:5" ht="14.1" customHeight="1">
      <c r="A37" s="326" t="s">
        <v>1033</v>
      </c>
      <c r="B37" s="684" t="s">
        <v>681</v>
      </c>
      <c r="C37" s="331">
        <v>430.13</v>
      </c>
      <c r="D37" s="331">
        <v>47.55</v>
      </c>
      <c r="E37" s="319">
        <v>477.68</v>
      </c>
    </row>
    <row r="38" spans="1:5" ht="14.1" customHeight="1">
      <c r="A38" s="326" t="s">
        <v>516</v>
      </c>
      <c r="B38" s="684" t="s">
        <v>1034</v>
      </c>
      <c r="C38" s="331">
        <v>166.1</v>
      </c>
      <c r="D38" s="332">
        <v>14.02</v>
      </c>
      <c r="E38" s="319">
        <v>180.12</v>
      </c>
    </row>
    <row r="39" spans="1:5" ht="14.1" customHeight="1">
      <c r="A39" s="326" t="s">
        <v>523</v>
      </c>
      <c r="B39" s="684" t="s">
        <v>1030</v>
      </c>
      <c r="C39" s="331">
        <v>3.89</v>
      </c>
      <c r="D39" s="331">
        <v>1.35</v>
      </c>
      <c r="E39" s="319">
        <v>5.24</v>
      </c>
    </row>
    <row r="40" spans="1:5" ht="14.1" customHeight="1">
      <c r="A40" s="326" t="s">
        <v>1035</v>
      </c>
      <c r="B40" s="684" t="s">
        <v>1038</v>
      </c>
      <c r="C40" s="331">
        <v>16.170000000000002</v>
      </c>
      <c r="D40" s="331">
        <v>0</v>
      </c>
      <c r="E40" s="319">
        <v>16.170000000000002</v>
      </c>
    </row>
    <row r="41" spans="1:5" ht="14.1" customHeight="1">
      <c r="A41" s="326" t="s">
        <v>1036</v>
      </c>
      <c r="B41" s="684" t="s">
        <v>1037</v>
      </c>
      <c r="C41" s="331">
        <v>1926.8</v>
      </c>
      <c r="D41" s="332">
        <v>1076.0999999999999</v>
      </c>
      <c r="E41" s="319">
        <v>3002.9</v>
      </c>
    </row>
    <row r="42" spans="1:5" ht="14.1" customHeight="1">
      <c r="A42" s="326" t="s">
        <v>514</v>
      </c>
      <c r="B42" s="684" t="s">
        <v>1117</v>
      </c>
      <c r="C42" s="331">
        <v>411.67</v>
      </c>
      <c r="D42" s="331">
        <v>0</v>
      </c>
      <c r="E42" s="319">
        <v>411.67</v>
      </c>
    </row>
    <row r="43" spans="1:5" ht="14.1" customHeight="1">
      <c r="A43" s="326" t="s">
        <v>1025</v>
      </c>
      <c r="B43" s="684" t="s">
        <v>1118</v>
      </c>
      <c r="C43" s="331">
        <v>124.79</v>
      </c>
      <c r="D43" s="332">
        <v>917.54</v>
      </c>
      <c r="E43" s="319">
        <v>1042.33</v>
      </c>
    </row>
    <row r="44" spans="1:5" ht="14.1" customHeight="1">
      <c r="A44" s="326" t="s">
        <v>515</v>
      </c>
      <c r="B44" s="684" t="s">
        <v>1119</v>
      </c>
      <c r="C44" s="331">
        <v>112.24</v>
      </c>
      <c r="D44" s="331">
        <v>651.59</v>
      </c>
      <c r="E44" s="319">
        <v>763.83</v>
      </c>
    </row>
    <row r="45" spans="1:5" ht="14.1" customHeight="1">
      <c r="A45" s="326" t="s">
        <v>524</v>
      </c>
      <c r="B45" s="684" t="s">
        <v>1034</v>
      </c>
      <c r="C45" s="331">
        <v>8.6300000000000008</v>
      </c>
      <c r="D45" s="332">
        <v>16.68</v>
      </c>
      <c r="E45" s="319">
        <v>25.31</v>
      </c>
    </row>
    <row r="46" spans="1:5" ht="14.1" customHeight="1">
      <c r="A46" s="326" t="s">
        <v>521</v>
      </c>
      <c r="B46" s="684" t="s">
        <v>1031</v>
      </c>
      <c r="C46" s="331">
        <v>53.82</v>
      </c>
      <c r="D46" s="331">
        <v>43.95</v>
      </c>
      <c r="E46" s="319">
        <v>97.77</v>
      </c>
    </row>
    <row r="47" spans="1:5" ht="14.1" customHeight="1">
      <c r="A47" s="326" t="s">
        <v>1040</v>
      </c>
      <c r="B47" s="684" t="s">
        <v>1037</v>
      </c>
      <c r="C47" s="331">
        <v>2.5499999999999998</v>
      </c>
      <c r="D47" s="331">
        <v>2.33</v>
      </c>
      <c r="E47" s="319">
        <v>4.88</v>
      </c>
    </row>
    <row r="48" spans="1:5" ht="14.1" customHeight="1">
      <c r="A48" s="326" t="s">
        <v>1041</v>
      </c>
      <c r="B48" s="684" t="s">
        <v>1037</v>
      </c>
      <c r="C48" s="331">
        <v>0.1</v>
      </c>
      <c r="D48" s="331">
        <v>114.01</v>
      </c>
      <c r="E48" s="319">
        <v>114.11</v>
      </c>
    </row>
    <row r="49" spans="1:5" ht="14.1" customHeight="1">
      <c r="A49" s="326" t="s">
        <v>528</v>
      </c>
      <c r="B49" s="684" t="s">
        <v>1120</v>
      </c>
      <c r="C49" s="331">
        <v>1379.95</v>
      </c>
      <c r="D49" s="331">
        <v>922.98</v>
      </c>
      <c r="E49" s="319">
        <v>2302.9299999999998</v>
      </c>
    </row>
    <row r="50" spans="1:5" ht="14.1" customHeight="1">
      <c r="A50" s="326" t="s">
        <v>909</v>
      </c>
      <c r="B50" s="1271" t="s">
        <v>1228</v>
      </c>
      <c r="C50" s="1272"/>
      <c r="D50" s="1272"/>
      <c r="E50" s="1272"/>
    </row>
    <row r="51" spans="1:5" ht="14.1" customHeight="1" thickBot="1">
      <c r="A51" s="685" t="s">
        <v>13</v>
      </c>
      <c r="B51" s="1273" t="s">
        <v>1228</v>
      </c>
      <c r="C51" s="1274"/>
      <c r="D51" s="1274"/>
      <c r="E51" s="1274"/>
    </row>
    <row r="52" spans="1:5" ht="24.75" customHeight="1">
      <c r="A52" s="1275" t="s">
        <v>166</v>
      </c>
      <c r="B52" s="1275"/>
      <c r="C52" s="1275"/>
    </row>
    <row r="53" spans="1:5" ht="14.25">
      <c r="A53" s="1276" t="s">
        <v>167</v>
      </c>
      <c r="B53" s="1276"/>
      <c r="C53" s="1276"/>
    </row>
  </sheetData>
  <mergeCells count="13">
    <mergeCell ref="B51:E51"/>
    <mergeCell ref="A52:C52"/>
    <mergeCell ref="A53:C53"/>
    <mergeCell ref="A27:C27"/>
    <mergeCell ref="A28:C28"/>
    <mergeCell ref="C31:E31"/>
    <mergeCell ref="B50:E50"/>
    <mergeCell ref="A1:E1"/>
    <mergeCell ref="B26:E26"/>
    <mergeCell ref="C6:E6"/>
    <mergeCell ref="B25:E25"/>
    <mergeCell ref="A3:E3"/>
    <mergeCell ref="A4:E4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colBreaks count="1" manualBreakCount="1">
    <brk id="6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N41"/>
  <sheetViews>
    <sheetView view="pageBreakPreview" zoomScale="75" zoomScaleNormal="75" zoomScaleSheetLayoutView="75" workbookViewId="0">
      <selection activeCell="G21" sqref="G21"/>
    </sheetView>
  </sheetViews>
  <sheetFormatPr baseColWidth="10" defaultRowHeight="12.75"/>
  <cols>
    <col min="1" max="1" width="35.7109375" style="26" customWidth="1"/>
    <col min="2" max="7" width="15.42578125" style="26" customWidth="1"/>
    <col min="8" max="16384" width="11.42578125" style="26"/>
  </cols>
  <sheetData>
    <row r="1" spans="1:14" ht="18">
      <c r="A1" s="1065" t="s">
        <v>610</v>
      </c>
      <c r="B1" s="1065"/>
      <c r="C1" s="1065"/>
      <c r="D1" s="1065"/>
      <c r="E1" s="1065"/>
      <c r="F1" s="1065"/>
      <c r="G1" s="1065"/>
      <c r="H1" s="25"/>
      <c r="I1" s="25"/>
    </row>
    <row r="3" spans="1:14" s="515" customFormat="1" ht="24" customHeight="1">
      <c r="A3" s="1066" t="s">
        <v>1281</v>
      </c>
      <c r="B3" s="1067"/>
      <c r="C3" s="1067"/>
      <c r="D3" s="1067"/>
      <c r="E3" s="1067"/>
      <c r="F3" s="1067"/>
      <c r="G3" s="1067"/>
      <c r="H3" s="742"/>
      <c r="I3" s="742"/>
      <c r="J3" s="742"/>
      <c r="K3" s="743"/>
    </row>
    <row r="4" spans="1:14" ht="13.5" thickBot="1">
      <c r="A4" s="27"/>
      <c r="B4" s="27"/>
      <c r="C4" s="27"/>
      <c r="D4" s="27"/>
      <c r="E4" s="27"/>
      <c r="F4" s="27"/>
      <c r="G4" s="27"/>
      <c r="H4" s="744"/>
      <c r="I4" s="744"/>
      <c r="J4" s="744"/>
      <c r="K4" s="744"/>
    </row>
    <row r="5" spans="1:14" s="748" customFormat="1" ht="56.25" customHeight="1" thickBot="1">
      <c r="A5" s="745" t="s">
        <v>399</v>
      </c>
      <c r="B5" s="746" t="s">
        <v>611</v>
      </c>
      <c r="C5" s="746" t="s">
        <v>612</v>
      </c>
      <c r="D5" s="747" t="s">
        <v>507</v>
      </c>
      <c r="E5" s="746" t="s">
        <v>613</v>
      </c>
      <c r="F5" s="746" t="s">
        <v>614</v>
      </c>
      <c r="G5" s="28" t="s">
        <v>615</v>
      </c>
      <c r="H5" s="744"/>
      <c r="I5" s="744"/>
      <c r="J5" s="744"/>
      <c r="K5" s="744"/>
    </row>
    <row r="6" spans="1:14" s="748" customFormat="1" ht="17.25" customHeight="1">
      <c r="A6" s="749" t="s">
        <v>513</v>
      </c>
      <c r="B6" s="750">
        <v>898.74000000000012</v>
      </c>
      <c r="C6" s="751"/>
      <c r="D6" s="751">
        <f>B6+C6</f>
        <v>898.74000000000012</v>
      </c>
      <c r="E6" s="750">
        <v>195</v>
      </c>
      <c r="F6" s="750"/>
      <c r="G6" s="752">
        <f>D6+F6</f>
        <v>898.74000000000012</v>
      </c>
      <c r="H6" s="744"/>
      <c r="I6" s="744"/>
      <c r="J6" s="744"/>
      <c r="K6" s="744"/>
      <c r="L6" s="744"/>
      <c r="M6" s="744"/>
      <c r="N6" s="744"/>
    </row>
    <row r="7" spans="1:14" s="748" customFormat="1">
      <c r="A7" s="753" t="s">
        <v>514</v>
      </c>
      <c r="B7" s="754">
        <v>132.44999999999999</v>
      </c>
      <c r="C7" s="754"/>
      <c r="D7" s="754">
        <f>B7+C7</f>
        <v>132.44999999999999</v>
      </c>
      <c r="E7" s="754"/>
      <c r="F7" s="754"/>
      <c r="G7" s="755">
        <f>D7+F7</f>
        <v>132.44999999999999</v>
      </c>
      <c r="H7" s="744"/>
      <c r="I7" s="744"/>
      <c r="J7" s="744"/>
      <c r="K7" s="744"/>
      <c r="L7" s="744"/>
      <c r="M7" s="744"/>
      <c r="N7" s="744"/>
    </row>
    <row r="8" spans="1:14" s="748" customFormat="1">
      <c r="A8" s="753" t="s">
        <v>515</v>
      </c>
      <c r="B8" s="756">
        <v>61.57</v>
      </c>
      <c r="C8" s="756"/>
      <c r="D8" s="756">
        <f t="shared" ref="D8:D22" si="0">B8+C8</f>
        <v>61.57</v>
      </c>
      <c r="E8" s="756">
        <v>16</v>
      </c>
      <c r="F8" s="754"/>
      <c r="G8" s="755">
        <f t="shared" ref="G8:G22" si="1">D8+F8</f>
        <v>61.57</v>
      </c>
      <c r="H8" s="744"/>
      <c r="I8" s="744"/>
      <c r="J8" s="744"/>
      <c r="K8" s="744"/>
      <c r="L8" s="744"/>
      <c r="M8" s="744"/>
      <c r="N8" s="744"/>
    </row>
    <row r="9" spans="1:14" s="748" customFormat="1">
      <c r="A9" s="753" t="s">
        <v>516</v>
      </c>
      <c r="B9" s="756">
        <v>45</v>
      </c>
      <c r="C9" s="756">
        <v>103.9</v>
      </c>
      <c r="D9" s="756">
        <f t="shared" si="0"/>
        <v>148.9</v>
      </c>
      <c r="E9" s="756"/>
      <c r="F9" s="754"/>
      <c r="G9" s="755">
        <f t="shared" si="1"/>
        <v>148.9</v>
      </c>
      <c r="H9" s="744"/>
      <c r="I9" s="744"/>
      <c r="J9" s="744"/>
      <c r="K9" s="744"/>
      <c r="L9" s="744"/>
      <c r="M9" s="744"/>
      <c r="N9" s="744"/>
    </row>
    <row r="10" spans="1:14" s="748" customFormat="1">
      <c r="A10" s="753" t="s">
        <v>517</v>
      </c>
      <c r="B10" s="756"/>
      <c r="C10" s="756"/>
      <c r="D10" s="756">
        <f t="shared" si="0"/>
        <v>0</v>
      </c>
      <c r="E10" s="754"/>
      <c r="F10" s="756">
        <v>436.1</v>
      </c>
      <c r="G10" s="755">
        <f t="shared" si="1"/>
        <v>436.1</v>
      </c>
      <c r="H10" s="744"/>
      <c r="I10" s="744"/>
      <c r="J10" s="744"/>
      <c r="K10" s="744"/>
      <c r="L10" s="744"/>
      <c r="M10" s="744"/>
      <c r="N10" s="744"/>
    </row>
    <row r="11" spans="1:14" s="748" customFormat="1">
      <c r="A11" s="753" t="s">
        <v>528</v>
      </c>
      <c r="B11" s="756">
        <v>1925</v>
      </c>
      <c r="C11" s="756">
        <v>687.46</v>
      </c>
      <c r="D11" s="756">
        <f t="shared" si="0"/>
        <v>2612.46</v>
      </c>
      <c r="E11" s="756">
        <v>17360.52</v>
      </c>
      <c r="F11" s="756">
        <v>3014.5899999999992</v>
      </c>
      <c r="G11" s="755">
        <f t="shared" si="1"/>
        <v>5627.0499999999993</v>
      </c>
      <c r="H11" s="744"/>
      <c r="I11" s="744"/>
      <c r="J11" s="744"/>
      <c r="K11" s="744"/>
      <c r="L11" s="744"/>
      <c r="M11" s="744"/>
      <c r="N11" s="744"/>
    </row>
    <row r="12" spans="1:14" s="748" customFormat="1">
      <c r="A12" s="753" t="s">
        <v>519</v>
      </c>
      <c r="B12" s="756"/>
      <c r="C12" s="754">
        <v>57.61</v>
      </c>
      <c r="D12" s="756">
        <f t="shared" si="0"/>
        <v>57.61</v>
      </c>
      <c r="E12" s="754">
        <v>8.3000000000000007</v>
      </c>
      <c r="F12" s="756"/>
      <c r="G12" s="755">
        <f t="shared" si="1"/>
        <v>57.61</v>
      </c>
      <c r="H12" s="744"/>
      <c r="I12" s="744"/>
      <c r="J12" s="744"/>
      <c r="K12" s="744"/>
      <c r="L12" s="744"/>
      <c r="M12" s="744"/>
      <c r="N12" s="744"/>
    </row>
    <row r="13" spans="1:14" s="748" customFormat="1">
      <c r="A13" s="753" t="s">
        <v>530</v>
      </c>
      <c r="B13" s="756">
        <v>121.67315000000004</v>
      </c>
      <c r="C13" s="756"/>
      <c r="D13" s="756">
        <f t="shared" si="0"/>
        <v>121.67315000000004</v>
      </c>
      <c r="E13" s="756">
        <v>12.5</v>
      </c>
      <c r="F13" s="754"/>
      <c r="G13" s="755">
        <f t="shared" si="1"/>
        <v>121.67315000000004</v>
      </c>
      <c r="H13" s="744"/>
      <c r="I13" s="744"/>
      <c r="J13" s="744"/>
      <c r="K13" s="744"/>
      <c r="L13" s="744"/>
      <c r="M13" s="744"/>
      <c r="N13" s="744"/>
    </row>
    <row r="14" spans="1:14" s="748" customFormat="1">
      <c r="A14" s="753" t="s">
        <v>532</v>
      </c>
      <c r="B14" s="756">
        <v>7.15</v>
      </c>
      <c r="C14" s="754">
        <v>225.1</v>
      </c>
      <c r="D14" s="756">
        <f t="shared" si="0"/>
        <v>232.25</v>
      </c>
      <c r="E14" s="756"/>
      <c r="F14" s="754"/>
      <c r="G14" s="755">
        <f t="shared" si="1"/>
        <v>232.25</v>
      </c>
      <c r="H14" s="744"/>
      <c r="I14" s="744"/>
      <c r="J14" s="744"/>
      <c r="K14" s="744"/>
      <c r="L14" s="744"/>
      <c r="M14" s="744"/>
      <c r="N14" s="744"/>
    </row>
    <row r="15" spans="1:14" s="748" customFormat="1">
      <c r="A15" s="753" t="s">
        <v>529</v>
      </c>
      <c r="B15" s="756">
        <v>47.73</v>
      </c>
      <c r="C15" s="756"/>
      <c r="D15" s="756">
        <f t="shared" si="0"/>
        <v>47.73</v>
      </c>
      <c r="E15" s="756">
        <v>1.42</v>
      </c>
      <c r="F15" s="756"/>
      <c r="G15" s="755">
        <f t="shared" si="1"/>
        <v>47.73</v>
      </c>
      <c r="H15" s="744"/>
      <c r="I15" s="744"/>
      <c r="J15" s="744"/>
      <c r="K15" s="744"/>
      <c r="L15" s="744"/>
      <c r="M15" s="744"/>
      <c r="N15" s="744"/>
    </row>
    <row r="16" spans="1:14" s="748" customFormat="1">
      <c r="A16" s="753" t="s">
        <v>521</v>
      </c>
      <c r="B16" s="754">
        <v>382</v>
      </c>
      <c r="C16" s="754">
        <v>1947.4399999999998</v>
      </c>
      <c r="D16" s="756">
        <f t="shared" si="0"/>
        <v>2329.4399999999996</v>
      </c>
      <c r="E16" s="754">
        <v>9764.41</v>
      </c>
      <c r="F16" s="756">
        <v>103.41000000000001</v>
      </c>
      <c r="G16" s="757">
        <f t="shared" si="1"/>
        <v>2432.8499999999995</v>
      </c>
      <c r="H16" s="744"/>
      <c r="I16" s="744"/>
      <c r="J16" s="744"/>
      <c r="K16" s="744"/>
      <c r="L16" s="744"/>
      <c r="M16" s="744"/>
      <c r="N16" s="744"/>
    </row>
    <row r="17" spans="1:14" s="748" customFormat="1">
      <c r="A17" s="753" t="s">
        <v>522</v>
      </c>
      <c r="B17" s="754"/>
      <c r="C17" s="754">
        <v>278.54000000000002</v>
      </c>
      <c r="D17" s="756">
        <f t="shared" si="0"/>
        <v>278.54000000000002</v>
      </c>
      <c r="E17" s="754"/>
      <c r="F17" s="756"/>
      <c r="G17" s="755">
        <f t="shared" si="1"/>
        <v>278.54000000000002</v>
      </c>
      <c r="L17" s="744"/>
      <c r="M17" s="744"/>
      <c r="N17" s="744"/>
    </row>
    <row r="18" spans="1:14" s="748" customFormat="1">
      <c r="A18" s="753" t="s">
        <v>533</v>
      </c>
      <c r="B18" s="756">
        <v>22.81</v>
      </c>
      <c r="C18" s="754"/>
      <c r="D18" s="756">
        <f t="shared" si="0"/>
        <v>22.81</v>
      </c>
      <c r="E18" s="756">
        <v>16.55</v>
      </c>
      <c r="F18" s="754"/>
      <c r="G18" s="755">
        <f t="shared" si="1"/>
        <v>22.81</v>
      </c>
      <c r="L18" s="744"/>
      <c r="M18" s="744"/>
      <c r="N18" s="744"/>
    </row>
    <row r="19" spans="1:14" s="748" customFormat="1">
      <c r="A19" s="753" t="s">
        <v>523</v>
      </c>
      <c r="B19" s="756">
        <v>254.98000000000002</v>
      </c>
      <c r="C19" s="754">
        <v>2.7</v>
      </c>
      <c r="D19" s="756">
        <f t="shared" si="0"/>
        <v>257.68</v>
      </c>
      <c r="E19" s="754">
        <v>239.7</v>
      </c>
      <c r="F19" s="754">
        <v>173.60639999999998</v>
      </c>
      <c r="G19" s="755">
        <f t="shared" si="1"/>
        <v>431.28639999999996</v>
      </c>
      <c r="L19" s="744"/>
      <c r="M19" s="744"/>
      <c r="N19" s="744"/>
    </row>
    <row r="20" spans="1:14" s="748" customFormat="1">
      <c r="A20" s="753" t="s">
        <v>525</v>
      </c>
      <c r="B20" s="756">
        <v>960</v>
      </c>
      <c r="C20" s="754">
        <v>435.67000000000007</v>
      </c>
      <c r="D20" s="756">
        <f t="shared" si="0"/>
        <v>1395.67</v>
      </c>
      <c r="E20" s="756">
        <v>185</v>
      </c>
      <c r="F20" s="756"/>
      <c r="G20" s="755">
        <f t="shared" si="1"/>
        <v>1395.67</v>
      </c>
      <c r="L20" s="744"/>
      <c r="M20" s="744"/>
      <c r="N20" s="744"/>
    </row>
    <row r="21" spans="1:14" s="748" customFormat="1">
      <c r="A21" s="753" t="s">
        <v>527</v>
      </c>
      <c r="B21" s="756">
        <v>208.3</v>
      </c>
      <c r="C21" s="754">
        <v>832.91</v>
      </c>
      <c r="D21" s="756">
        <f t="shared" si="0"/>
        <v>1041.21</v>
      </c>
      <c r="E21" s="754">
        <v>726.87000000000012</v>
      </c>
      <c r="F21" s="756"/>
      <c r="G21" s="755">
        <f t="shared" si="1"/>
        <v>1041.21</v>
      </c>
      <c r="H21" s="744"/>
      <c r="I21" s="744"/>
      <c r="J21" s="744"/>
      <c r="K21" s="744"/>
      <c r="L21" s="744"/>
      <c r="M21" s="744"/>
      <c r="N21" s="744"/>
    </row>
    <row r="22" spans="1:14" s="748" customFormat="1">
      <c r="A22" s="753" t="s">
        <v>531</v>
      </c>
      <c r="B22" s="756">
        <v>142.35999999999999</v>
      </c>
      <c r="C22" s="754"/>
      <c r="D22" s="756">
        <f t="shared" si="0"/>
        <v>142.35999999999999</v>
      </c>
      <c r="E22" s="756"/>
      <c r="F22" s="754"/>
      <c r="G22" s="755">
        <f t="shared" si="1"/>
        <v>142.35999999999999</v>
      </c>
      <c r="H22" s="744"/>
      <c r="I22" s="744"/>
      <c r="J22" s="744"/>
      <c r="K22" s="744"/>
      <c r="L22" s="744"/>
      <c r="M22" s="744"/>
      <c r="N22" s="744"/>
    </row>
    <row r="23" spans="1:14" s="748" customFormat="1">
      <c r="A23" s="753"/>
      <c r="B23" s="756"/>
      <c r="C23" s="756"/>
      <c r="D23" s="756"/>
      <c r="E23" s="756"/>
      <c r="F23" s="756"/>
      <c r="G23" s="755"/>
      <c r="H23" s="744"/>
      <c r="I23" s="758"/>
      <c r="J23" s="744"/>
      <c r="K23" s="758"/>
      <c r="L23" s="744"/>
      <c r="M23" s="758"/>
      <c r="N23" s="744"/>
    </row>
    <row r="24" spans="1:14" s="748" customFormat="1" ht="13.5" thickBot="1">
      <c r="A24" s="238" t="s">
        <v>508</v>
      </c>
      <c r="B24" s="254">
        <f t="shared" ref="B24:G24" si="2">SUM(B6:B23)</f>
        <v>5209.7631500000007</v>
      </c>
      <c r="C24" s="254">
        <f t="shared" si="2"/>
        <v>4571.33</v>
      </c>
      <c r="D24" s="254">
        <f t="shared" si="2"/>
        <v>9781.0931500000006</v>
      </c>
      <c r="E24" s="254">
        <f t="shared" si="2"/>
        <v>28526.269999999997</v>
      </c>
      <c r="F24" s="254">
        <f t="shared" si="2"/>
        <v>3727.7063999999991</v>
      </c>
      <c r="G24" s="255">
        <f t="shared" si="2"/>
        <v>13508.79955</v>
      </c>
      <c r="H24" s="744"/>
      <c r="I24" s="744"/>
      <c r="J24" s="744"/>
      <c r="K24" s="744"/>
      <c r="L24" s="744"/>
      <c r="M24" s="744"/>
      <c r="N24" s="744"/>
    </row>
    <row r="41" spans="7:7">
      <c r="G41" s="744"/>
    </row>
  </sheetData>
  <mergeCells count="2"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>
  <sheetPr codeName="Hoja66">
    <tabColor rgb="FFFF0000"/>
    <pageSetUpPr fitToPage="1"/>
  </sheetPr>
  <dimension ref="A1:I39"/>
  <sheetViews>
    <sheetView view="pageBreakPreview" topLeftCell="A22" zoomScale="75" zoomScaleNormal="75" workbookViewId="0">
      <selection activeCell="E26" sqref="E26"/>
    </sheetView>
  </sheetViews>
  <sheetFormatPr baseColWidth="10" defaultRowHeight="12.75"/>
  <cols>
    <col min="1" max="1" width="46.85546875" customWidth="1"/>
    <col min="2" max="7" width="18.5703125" customWidth="1"/>
  </cols>
  <sheetData>
    <row r="1" spans="1:8" ht="18">
      <c r="A1" s="1150" t="s">
        <v>856</v>
      </c>
      <c r="B1" s="1150"/>
      <c r="C1" s="1150"/>
      <c r="D1" s="1150"/>
      <c r="E1" s="1150"/>
      <c r="F1" s="1150"/>
      <c r="G1" s="1150"/>
    </row>
    <row r="3" spans="1:8" ht="24.75" customHeight="1">
      <c r="A3" s="1277" t="s">
        <v>1229</v>
      </c>
      <c r="B3" s="1277"/>
      <c r="C3" s="1277"/>
      <c r="D3" s="1277"/>
      <c r="E3" s="1277"/>
      <c r="F3" s="1277"/>
      <c r="G3" s="1277"/>
    </row>
    <row r="4" spans="1:8" ht="13.5" thickBot="1">
      <c r="A4" s="89"/>
      <c r="B4" s="89"/>
      <c r="C4" s="89"/>
      <c r="D4" s="89"/>
      <c r="E4" s="89"/>
      <c r="F4" s="89"/>
      <c r="G4" s="89"/>
    </row>
    <row r="5" spans="1:8" s="485" customFormat="1" ht="33" customHeight="1">
      <c r="A5" s="1152" t="s">
        <v>1042</v>
      </c>
      <c r="B5" s="1154" t="s">
        <v>1010</v>
      </c>
      <c r="C5" s="1155"/>
      <c r="D5" s="1154" t="s">
        <v>1043</v>
      </c>
      <c r="E5" s="1155"/>
      <c r="F5" s="1154" t="s">
        <v>1012</v>
      </c>
      <c r="G5" s="1077"/>
    </row>
    <row r="6" spans="1:8" s="485" customFormat="1" ht="33" customHeight="1" thickBot="1">
      <c r="A6" s="1153"/>
      <c r="B6" s="206" t="s">
        <v>1045</v>
      </c>
      <c r="C6" s="206" t="s">
        <v>940</v>
      </c>
      <c r="D6" s="206" t="s">
        <v>1045</v>
      </c>
      <c r="E6" s="206" t="s">
        <v>940</v>
      </c>
      <c r="F6" s="206" t="s">
        <v>1045</v>
      </c>
      <c r="G6" s="671" t="s">
        <v>940</v>
      </c>
      <c r="H6" s="486"/>
    </row>
    <row r="7" spans="1:8" ht="29.25" customHeight="1">
      <c r="A7" s="91" t="s">
        <v>1046</v>
      </c>
      <c r="B7" s="117">
        <v>1578979</v>
      </c>
      <c r="C7" s="143">
        <v>56.947898291648499</v>
      </c>
      <c r="D7" s="117">
        <v>8560</v>
      </c>
      <c r="E7" s="143">
        <v>51.53211727168739</v>
      </c>
      <c r="F7" s="118">
        <v>915225</v>
      </c>
      <c r="G7" s="675">
        <v>34.810693498162301</v>
      </c>
      <c r="H7" s="6"/>
    </row>
    <row r="8" spans="1:8" ht="14.1" customHeight="1">
      <c r="A8" s="92" t="s">
        <v>1047</v>
      </c>
      <c r="B8" s="118">
        <v>193778</v>
      </c>
      <c r="C8" s="136">
        <v>6.9888515522746504</v>
      </c>
      <c r="D8" s="118">
        <v>44</v>
      </c>
      <c r="E8" s="136">
        <v>0.26488471494792598</v>
      </c>
      <c r="F8" s="118">
        <v>1581474</v>
      </c>
      <c r="G8" s="137">
        <v>60.151554742618202</v>
      </c>
      <c r="H8" s="6"/>
    </row>
    <row r="9" spans="1:8" ht="14.1" customHeight="1">
      <c r="A9" s="92" t="s">
        <v>1048</v>
      </c>
      <c r="B9" s="118">
        <v>0</v>
      </c>
      <c r="C9" s="31">
        <v>0</v>
      </c>
      <c r="D9" s="118">
        <v>0</v>
      </c>
      <c r="E9" s="31">
        <v>0</v>
      </c>
      <c r="F9" s="118">
        <v>0</v>
      </c>
      <c r="G9" s="34">
        <v>0</v>
      </c>
      <c r="H9" s="6"/>
    </row>
    <row r="10" spans="1:8" ht="14.1" customHeight="1">
      <c r="A10" s="92" t="s">
        <v>1049</v>
      </c>
      <c r="B10" s="118">
        <v>0</v>
      </c>
      <c r="C10" s="31">
        <v>0</v>
      </c>
      <c r="D10" s="118">
        <v>0</v>
      </c>
      <c r="E10" s="31">
        <v>0</v>
      </c>
      <c r="F10" s="31">
        <v>0</v>
      </c>
      <c r="G10" s="34">
        <v>0</v>
      </c>
      <c r="H10" s="6"/>
    </row>
    <row r="11" spans="1:8" ht="14.1" customHeight="1">
      <c r="A11" s="92" t="s">
        <v>1050</v>
      </c>
      <c r="B11" s="118">
        <v>0</v>
      </c>
      <c r="C11" s="31">
        <v>0</v>
      </c>
      <c r="D11" s="118">
        <v>0</v>
      </c>
      <c r="E11" s="31">
        <v>0</v>
      </c>
      <c r="F11" s="31">
        <v>0</v>
      </c>
      <c r="G11" s="34">
        <v>0</v>
      </c>
      <c r="H11" s="6"/>
    </row>
    <row r="12" spans="1:8" ht="14.1" customHeight="1">
      <c r="A12" s="92" t="s">
        <v>1051</v>
      </c>
      <c r="B12" s="118">
        <v>15882</v>
      </c>
      <c r="C12" s="136">
        <v>0.57280465456979601</v>
      </c>
      <c r="D12" s="118">
        <v>0</v>
      </c>
      <c r="E12" s="31">
        <v>0</v>
      </c>
      <c r="F12" s="118">
        <v>0</v>
      </c>
      <c r="G12" s="137">
        <v>0</v>
      </c>
      <c r="H12" s="6"/>
    </row>
    <row r="13" spans="1:8" ht="14.1" customHeight="1">
      <c r="A13" s="92" t="s">
        <v>1052</v>
      </c>
      <c r="B13" s="118">
        <v>17567</v>
      </c>
      <c r="C13" s="136">
        <v>0.63357633590401796</v>
      </c>
      <c r="D13" s="118">
        <v>1</v>
      </c>
      <c r="E13" s="136">
        <v>6.0201071579074096E-3</v>
      </c>
      <c r="F13" s="118">
        <v>8</v>
      </c>
      <c r="G13" s="137">
        <v>3.0428096695927099E-4</v>
      </c>
      <c r="H13" s="6"/>
    </row>
    <row r="14" spans="1:8" ht="14.1" customHeight="1">
      <c r="A14" s="92" t="s">
        <v>747</v>
      </c>
      <c r="B14" s="118">
        <v>18</v>
      </c>
      <c r="C14" s="136">
        <v>6.4000000000000005E-4</v>
      </c>
      <c r="D14" s="118">
        <v>0</v>
      </c>
      <c r="E14" s="136">
        <v>0</v>
      </c>
      <c r="F14" s="118">
        <v>0</v>
      </c>
      <c r="G14" s="137">
        <v>0</v>
      </c>
      <c r="H14" s="6"/>
    </row>
    <row r="15" spans="1:8" ht="14.1" customHeight="1">
      <c r="A15" s="92" t="s">
        <v>1053</v>
      </c>
      <c r="B15" s="118">
        <v>644093</v>
      </c>
      <c r="C15" s="136">
        <v>23.230038305995699</v>
      </c>
      <c r="D15" s="118">
        <v>7</v>
      </c>
      <c r="E15" s="136">
        <v>4.2140750105351898E-2</v>
      </c>
      <c r="F15" s="118">
        <v>4292</v>
      </c>
      <c r="G15" s="137">
        <v>0.16324673877364901</v>
      </c>
      <c r="H15" s="6"/>
    </row>
    <row r="16" spans="1:8" s="97" customFormat="1" ht="14.1" customHeight="1">
      <c r="A16" s="93" t="s">
        <v>507</v>
      </c>
      <c r="B16" s="129">
        <v>2450317</v>
      </c>
      <c r="C16" s="690">
        <v>88.373818333427693</v>
      </c>
      <c r="D16" s="129">
        <v>8612</v>
      </c>
      <c r="E16" s="690">
        <v>51.845162843898599</v>
      </c>
      <c r="F16" s="129">
        <v>2500999</v>
      </c>
      <c r="G16" s="686">
        <v>95.125799260521205</v>
      </c>
      <c r="H16" s="96"/>
    </row>
    <row r="17" spans="1:8" ht="14.1" customHeight="1">
      <c r="A17" s="92"/>
      <c r="B17" s="118"/>
      <c r="C17" s="136"/>
      <c r="D17" s="118"/>
      <c r="E17" s="136"/>
      <c r="F17" s="118"/>
      <c r="G17" s="137"/>
      <c r="H17" s="6"/>
    </row>
    <row r="18" spans="1:8" ht="14.1" customHeight="1">
      <c r="A18" s="92" t="s">
        <v>876</v>
      </c>
      <c r="B18" s="129">
        <v>322356</v>
      </c>
      <c r="C18" s="690">
        <v>11.6261816665723</v>
      </c>
      <c r="D18" s="129">
        <v>7999</v>
      </c>
      <c r="E18" s="690">
        <v>48.154837156101401</v>
      </c>
      <c r="F18" s="129">
        <v>128150</v>
      </c>
      <c r="G18" s="686">
        <v>4.8742007394788196</v>
      </c>
      <c r="H18" s="6"/>
    </row>
    <row r="19" spans="1:8">
      <c r="A19" s="92"/>
      <c r="B19" s="118"/>
      <c r="C19" s="41"/>
      <c r="D19" s="118"/>
      <c r="E19" s="145"/>
      <c r="F19" s="118"/>
      <c r="G19" s="687"/>
      <c r="H19" s="6"/>
    </row>
    <row r="20" spans="1:8" s="97" customFormat="1" ht="13.5" thickBot="1">
      <c r="A20" s="252" t="s">
        <v>629</v>
      </c>
      <c r="B20" s="314">
        <f>B16+B18</f>
        <v>2772673</v>
      </c>
      <c r="C20" s="335"/>
      <c r="D20" s="314">
        <f>D16+D18</f>
        <v>16611</v>
      </c>
      <c r="E20" s="335"/>
      <c r="F20" s="314">
        <f>F16+F18</f>
        <v>2629149</v>
      </c>
      <c r="G20" s="688"/>
      <c r="H20" s="96"/>
    </row>
    <row r="21" spans="1:8">
      <c r="A21" s="102"/>
      <c r="B21" s="102"/>
      <c r="C21" s="102"/>
      <c r="D21" s="102"/>
      <c r="E21" s="102"/>
      <c r="F21" s="102"/>
      <c r="G21" s="102"/>
      <c r="H21" s="6"/>
    </row>
    <row r="22" spans="1:8">
      <c r="H22" s="6"/>
    </row>
    <row r="23" spans="1:8" ht="13.5" thickBot="1">
      <c r="A23" s="89"/>
      <c r="B23" s="89"/>
      <c r="C23" s="89"/>
      <c r="D23" s="89"/>
      <c r="E23" s="89"/>
      <c r="F23" s="89"/>
      <c r="G23" s="89"/>
      <c r="H23" s="6"/>
    </row>
    <row r="24" spans="1:8" ht="33.75" customHeight="1">
      <c r="A24" s="1152" t="s">
        <v>1042</v>
      </c>
      <c r="B24" s="1154" t="s">
        <v>1054</v>
      </c>
      <c r="C24" s="1155"/>
      <c r="D24" s="1154" t="s">
        <v>1055</v>
      </c>
      <c r="E24" s="1155"/>
      <c r="F24" s="1154" t="s">
        <v>507</v>
      </c>
      <c r="G24" s="1077"/>
      <c r="H24" s="6"/>
    </row>
    <row r="25" spans="1:8" ht="33.75" customHeight="1" thickBot="1">
      <c r="A25" s="1153"/>
      <c r="B25" s="206" t="s">
        <v>1045</v>
      </c>
      <c r="C25" s="206" t="s">
        <v>940</v>
      </c>
      <c r="D25" s="206" t="s">
        <v>1045</v>
      </c>
      <c r="E25" s="206" t="s">
        <v>940</v>
      </c>
      <c r="F25" s="206" t="s">
        <v>1045</v>
      </c>
      <c r="G25" s="398" t="s">
        <v>940</v>
      </c>
      <c r="H25" s="6"/>
    </row>
    <row r="26" spans="1:8" ht="28.5" customHeight="1">
      <c r="A26" s="91" t="s">
        <v>1046</v>
      </c>
      <c r="B26" s="117">
        <v>117171</v>
      </c>
      <c r="C26" s="40">
        <v>17.401280469059799</v>
      </c>
      <c r="D26" s="117">
        <v>7268290</v>
      </c>
      <c r="E26" s="40">
        <v>33.541720880978701</v>
      </c>
      <c r="F26" s="117">
        <v>9888225</v>
      </c>
      <c r="G26" s="134">
        <v>35.618891717899203</v>
      </c>
      <c r="H26" s="6"/>
    </row>
    <row r="27" spans="1:8" ht="14.1" customHeight="1">
      <c r="A27" s="92" t="s">
        <v>1047</v>
      </c>
      <c r="B27" s="118">
        <v>103987</v>
      </c>
      <c r="C27" s="41">
        <v>15.443300408259001</v>
      </c>
      <c r="D27" s="118">
        <v>10557420</v>
      </c>
      <c r="E27" s="41">
        <v>48.720405331001103</v>
      </c>
      <c r="F27" s="118">
        <v>12436703</v>
      </c>
      <c r="G27" s="135">
        <v>44.798897424428702</v>
      </c>
      <c r="H27" s="6"/>
    </row>
    <row r="28" spans="1:8" ht="14.1" customHeight="1">
      <c r="A28" s="92" t="s">
        <v>1048</v>
      </c>
      <c r="B28" s="118">
        <v>0</v>
      </c>
      <c r="C28" s="41">
        <v>0</v>
      </c>
      <c r="D28" s="118">
        <v>0</v>
      </c>
      <c r="E28" s="41">
        <v>0</v>
      </c>
      <c r="F28" s="118">
        <v>0</v>
      </c>
      <c r="G28" s="135">
        <v>0</v>
      </c>
      <c r="H28" s="6"/>
    </row>
    <row r="29" spans="1:8" ht="14.1" customHeight="1">
      <c r="A29" s="92" t="s">
        <v>1049</v>
      </c>
      <c r="B29" s="118">
        <v>0</v>
      </c>
      <c r="C29" s="41">
        <v>0</v>
      </c>
      <c r="D29" s="118">
        <v>0</v>
      </c>
      <c r="E29" s="41">
        <v>0</v>
      </c>
      <c r="F29" s="118">
        <v>0</v>
      </c>
      <c r="G29" s="135">
        <v>0</v>
      </c>
      <c r="H29" s="6"/>
    </row>
    <row r="30" spans="1:8" ht="14.1" customHeight="1">
      <c r="A30" s="92" t="s">
        <v>1050</v>
      </c>
      <c r="B30" s="118">
        <v>0</v>
      </c>
      <c r="C30" s="41">
        <v>0</v>
      </c>
      <c r="D30" s="118">
        <v>0</v>
      </c>
      <c r="E30" s="41">
        <v>0</v>
      </c>
      <c r="F30" s="118">
        <v>0</v>
      </c>
      <c r="G30" s="135">
        <v>0</v>
      </c>
      <c r="H30" s="6"/>
    </row>
    <row r="31" spans="1:8" ht="14.1" customHeight="1">
      <c r="A31" s="92" t="s">
        <v>1051</v>
      </c>
      <c r="B31" s="118">
        <v>6875</v>
      </c>
      <c r="C31" s="41">
        <v>1.0210188803098501</v>
      </c>
      <c r="D31" s="118">
        <v>0</v>
      </c>
      <c r="E31" s="41">
        <v>0</v>
      </c>
      <c r="F31" s="118">
        <v>22757</v>
      </c>
      <c r="G31" s="135">
        <v>8.1974178259923494E-2</v>
      </c>
      <c r="H31" s="6"/>
    </row>
    <row r="32" spans="1:8" ht="14.1" customHeight="1">
      <c r="A32" s="92" t="s">
        <v>1052</v>
      </c>
      <c r="B32" s="118">
        <v>851</v>
      </c>
      <c r="C32" s="41">
        <v>0.126383573402718</v>
      </c>
      <c r="D32" s="118">
        <v>1903</v>
      </c>
      <c r="E32" s="41">
        <v>8.7819686386347295E-3</v>
      </c>
      <c r="F32" s="118">
        <v>20330</v>
      </c>
      <c r="G32" s="135">
        <v>7.3231754801785995E-2</v>
      </c>
      <c r="H32" s="6"/>
    </row>
    <row r="33" spans="1:9" ht="14.1" customHeight="1">
      <c r="A33" s="92" t="s">
        <v>747</v>
      </c>
      <c r="B33" s="118">
        <v>11</v>
      </c>
      <c r="C33" s="41">
        <v>1.63363020849577E-3</v>
      </c>
      <c r="D33" s="118">
        <v>448</v>
      </c>
      <c r="E33" s="41">
        <v>2.0674313978498999E-3</v>
      </c>
      <c r="F33" s="118">
        <v>477</v>
      </c>
      <c r="G33" s="135">
        <v>1.71822661290959E-3</v>
      </c>
      <c r="H33" s="6"/>
    </row>
    <row r="34" spans="1:9" ht="14.1" customHeight="1">
      <c r="A34" s="92" t="s">
        <v>1053</v>
      </c>
      <c r="B34" s="118">
        <v>83766</v>
      </c>
      <c r="C34" s="41">
        <v>12.4402425495324</v>
      </c>
      <c r="D34" s="118">
        <v>57449</v>
      </c>
      <c r="E34" s="41">
        <v>0.26511577315865797</v>
      </c>
      <c r="F34" s="118">
        <v>789607</v>
      </c>
      <c r="G34" s="135">
        <v>2.84428461454864</v>
      </c>
      <c r="H34" s="6"/>
      <c r="I34" s="150"/>
    </row>
    <row r="35" spans="1:9" s="97" customFormat="1" ht="14.1" customHeight="1">
      <c r="A35" s="93" t="s">
        <v>507</v>
      </c>
      <c r="B35" s="129">
        <v>312661</v>
      </c>
      <c r="C35" s="147">
        <v>46.433859510772301</v>
      </c>
      <c r="D35" s="129">
        <v>17885510</v>
      </c>
      <c r="E35" s="147">
        <v>82.538091385174909</v>
      </c>
      <c r="F35" s="129">
        <v>23158099</v>
      </c>
      <c r="G35" s="148">
        <v>83.418997916551191</v>
      </c>
      <c r="H35" s="96"/>
    </row>
    <row r="36" spans="1:9" ht="14.1" customHeight="1">
      <c r="A36" s="92"/>
      <c r="B36" s="129"/>
      <c r="C36" s="147"/>
      <c r="D36" s="129"/>
      <c r="E36" s="147"/>
      <c r="F36" s="129"/>
      <c r="G36" s="148"/>
      <c r="H36" s="6"/>
    </row>
    <row r="37" spans="1:9" ht="14.1" customHeight="1">
      <c r="A37" s="93" t="s">
        <v>876</v>
      </c>
      <c r="B37" s="129">
        <v>360686</v>
      </c>
      <c r="C37" s="147">
        <v>53.566140489227699</v>
      </c>
      <c r="D37" s="129">
        <v>3783891</v>
      </c>
      <c r="E37" s="147">
        <v>17.461908614825099</v>
      </c>
      <c r="F37" s="129">
        <v>4603082</v>
      </c>
      <c r="G37" s="148">
        <v>16.581002083448801</v>
      </c>
      <c r="H37" s="6"/>
    </row>
    <row r="38" spans="1:9">
      <c r="A38" s="92"/>
      <c r="B38" s="129"/>
      <c r="C38" s="147"/>
      <c r="D38" s="129"/>
      <c r="E38" s="147"/>
      <c r="F38" s="129"/>
      <c r="G38" s="148"/>
    </row>
    <row r="39" spans="1:9" s="97" customFormat="1" ht="13.5" thickBot="1">
      <c r="A39" s="252" t="s">
        <v>629</v>
      </c>
      <c r="B39" s="314">
        <f>B35+B37</f>
        <v>673347</v>
      </c>
      <c r="C39" s="266"/>
      <c r="D39" s="314">
        <f>D35+D37</f>
        <v>21669401</v>
      </c>
      <c r="E39" s="266"/>
      <c r="F39" s="314">
        <f>F35+F37</f>
        <v>27761181</v>
      </c>
      <c r="G39" s="344"/>
    </row>
  </sheetData>
  <mergeCells count="10">
    <mergeCell ref="A1:G1"/>
    <mergeCell ref="A3:G3"/>
    <mergeCell ref="A24:A25"/>
    <mergeCell ref="B24:C24"/>
    <mergeCell ref="D24:E24"/>
    <mergeCell ref="F24:G24"/>
    <mergeCell ref="A5:A6"/>
    <mergeCell ref="B5:C5"/>
    <mergeCell ref="D5:E5"/>
    <mergeCell ref="F5:G5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colBreaks count="1" manualBreakCount="1">
    <brk id="7" max="1048575" man="1"/>
  </colBreaks>
  <drawing r:id="rId2"/>
</worksheet>
</file>

<file path=xl/worksheets/sheet81.xml><?xml version="1.0" encoding="utf-8"?>
<worksheet xmlns="http://schemas.openxmlformats.org/spreadsheetml/2006/main" xmlns:r="http://schemas.openxmlformats.org/officeDocument/2006/relationships">
  <sheetPr codeName="Hoja68">
    <tabColor rgb="FFFF0000"/>
    <pageSetUpPr fitToPage="1"/>
  </sheetPr>
  <dimension ref="A1:K51"/>
  <sheetViews>
    <sheetView view="pageBreakPreview" topLeftCell="A16" zoomScale="75" zoomScaleNormal="75" workbookViewId="0">
      <selection activeCell="E26" sqref="E26"/>
    </sheetView>
  </sheetViews>
  <sheetFormatPr baseColWidth="10" defaultRowHeight="12.75"/>
  <cols>
    <col min="1" max="1" width="62.5703125" customWidth="1"/>
    <col min="2" max="9" width="17.42578125" customWidth="1"/>
  </cols>
  <sheetData>
    <row r="1" spans="1:11" ht="18">
      <c r="A1" s="1150" t="s">
        <v>856</v>
      </c>
      <c r="B1" s="1150"/>
      <c r="C1" s="1150"/>
      <c r="D1" s="1150"/>
      <c r="E1" s="1150"/>
      <c r="F1" s="1150"/>
      <c r="G1" s="1150"/>
      <c r="H1" s="1150"/>
      <c r="I1" s="1150"/>
    </row>
    <row r="3" spans="1:11" ht="24.75" customHeight="1">
      <c r="A3" s="1277" t="s">
        <v>1230</v>
      </c>
      <c r="B3" s="1277"/>
      <c r="C3" s="1277"/>
      <c r="D3" s="1277"/>
      <c r="E3" s="1277"/>
      <c r="F3" s="1277"/>
      <c r="G3" s="1277"/>
      <c r="H3" s="1277"/>
      <c r="I3" s="1277"/>
    </row>
    <row r="4" spans="1:11" ht="13.5" thickBot="1">
      <c r="A4" s="89"/>
      <c r="B4" s="89"/>
      <c r="C4" s="89"/>
      <c r="D4" s="89"/>
      <c r="E4" s="89"/>
      <c r="F4" s="89"/>
      <c r="G4" s="89"/>
      <c r="H4" s="89"/>
      <c r="I4" s="89"/>
    </row>
    <row r="5" spans="1:11" s="485" customFormat="1" ht="27" customHeight="1">
      <c r="A5" s="1152" t="s">
        <v>1056</v>
      </c>
      <c r="B5" s="1171" t="s">
        <v>1057</v>
      </c>
      <c r="C5" s="1152"/>
      <c r="D5" s="1154" t="s">
        <v>937</v>
      </c>
      <c r="E5" s="1077"/>
      <c r="F5" s="1077"/>
      <c r="G5" s="1077"/>
      <c r="H5" s="1171" t="s">
        <v>991</v>
      </c>
      <c r="I5" s="1266"/>
    </row>
    <row r="6" spans="1:11" s="485" customFormat="1" ht="33.75" customHeight="1">
      <c r="A6" s="1166"/>
      <c r="B6" s="1174"/>
      <c r="C6" s="1167"/>
      <c r="D6" s="1268" t="s">
        <v>1058</v>
      </c>
      <c r="E6" s="1269"/>
      <c r="F6" s="1268" t="s">
        <v>1059</v>
      </c>
      <c r="G6" s="1269"/>
      <c r="H6" s="1174"/>
      <c r="I6" s="1267"/>
    </row>
    <row r="7" spans="1:11" s="485" customFormat="1" ht="27" customHeight="1" thickBot="1">
      <c r="A7" s="1153"/>
      <c r="B7" s="206" t="s">
        <v>812</v>
      </c>
      <c r="C7" s="206" t="s">
        <v>940</v>
      </c>
      <c r="D7" s="206" t="s">
        <v>810</v>
      </c>
      <c r="E7" s="206" t="s">
        <v>940</v>
      </c>
      <c r="F7" s="206" t="s">
        <v>810</v>
      </c>
      <c r="G7" s="206" t="s">
        <v>940</v>
      </c>
      <c r="H7" s="206" t="s">
        <v>810</v>
      </c>
      <c r="I7" s="398" t="s">
        <v>940</v>
      </c>
      <c r="J7" s="486"/>
      <c r="K7" s="486"/>
    </row>
    <row r="8" spans="1:11">
      <c r="A8" s="91"/>
      <c r="B8" s="144"/>
      <c r="C8" s="144"/>
      <c r="D8" s="144"/>
      <c r="E8" s="144"/>
      <c r="F8" s="151"/>
      <c r="G8" s="144"/>
      <c r="H8" s="151"/>
      <c r="I8" s="152"/>
      <c r="J8" s="6"/>
      <c r="K8" s="6"/>
    </row>
    <row r="9" spans="1:11" ht="14.1" customHeight="1">
      <c r="A9" s="93" t="s">
        <v>1060</v>
      </c>
      <c r="B9" s="38"/>
      <c r="C9" s="145"/>
      <c r="D9" s="153"/>
      <c r="E9" s="145"/>
      <c r="F9" s="153"/>
      <c r="G9" s="145"/>
      <c r="H9" s="153"/>
      <c r="I9" s="149"/>
      <c r="J9" s="6"/>
      <c r="K9" s="6"/>
    </row>
    <row r="10" spans="1:11" ht="14.1" customHeight="1">
      <c r="A10" s="154" t="s">
        <v>1061</v>
      </c>
      <c r="B10" s="426">
        <v>9738</v>
      </c>
      <c r="C10" s="427">
        <v>90.191719922200605</v>
      </c>
      <c r="D10" s="427">
        <v>7304.29</v>
      </c>
      <c r="E10" s="427">
        <v>41.2572454313256</v>
      </c>
      <c r="F10" s="427">
        <v>22990.05</v>
      </c>
      <c r="G10" s="427">
        <v>69.484705086577605</v>
      </c>
      <c r="H10" s="427">
        <v>10899.86</v>
      </c>
      <c r="I10" s="428">
        <v>100</v>
      </c>
      <c r="J10" s="6"/>
      <c r="K10" s="6"/>
    </row>
    <row r="11" spans="1:11" ht="14.1" customHeight="1">
      <c r="A11" s="154" t="s">
        <v>1062</v>
      </c>
      <c r="B11" s="426">
        <v>646</v>
      </c>
      <c r="C11" s="427">
        <v>5.9831434657775295</v>
      </c>
      <c r="D11" s="427">
        <v>6285.76</v>
      </c>
      <c r="E11" s="427">
        <v>35.504223277335498</v>
      </c>
      <c r="F11" s="427">
        <v>6378.3</v>
      </c>
      <c r="G11" s="427">
        <v>19.277656832139002</v>
      </c>
      <c r="H11" s="427">
        <v>0</v>
      </c>
      <c r="I11" s="428">
        <v>0</v>
      </c>
      <c r="J11" s="6"/>
      <c r="K11" s="6"/>
    </row>
    <row r="12" spans="1:11" ht="14.1" customHeight="1">
      <c r="A12" s="154" t="s">
        <v>1063</v>
      </c>
      <c r="B12" s="426">
        <v>413</v>
      </c>
      <c r="C12" s="427">
        <v>3.8251366120218595</v>
      </c>
      <c r="D12" s="427">
        <v>4114.21</v>
      </c>
      <c r="E12" s="427">
        <v>23.238531291338901</v>
      </c>
      <c r="F12" s="427">
        <v>3718.14</v>
      </c>
      <c r="G12" s="427">
        <v>11.237638081283301</v>
      </c>
      <c r="H12" s="427">
        <v>0</v>
      </c>
      <c r="I12" s="428">
        <v>0</v>
      </c>
      <c r="J12" s="6"/>
      <c r="K12" s="6"/>
    </row>
    <row r="13" spans="1:11" ht="14.1" customHeight="1">
      <c r="A13" s="92"/>
      <c r="B13" s="426"/>
      <c r="C13" s="427"/>
      <c r="D13" s="427"/>
      <c r="E13" s="427"/>
      <c r="F13" s="427"/>
      <c r="G13" s="427"/>
      <c r="H13" s="427"/>
      <c r="I13" s="428"/>
      <c r="J13" s="6"/>
      <c r="K13" s="6"/>
    </row>
    <row r="14" spans="1:11" ht="14.1" customHeight="1">
      <c r="A14" s="93" t="s">
        <v>1064</v>
      </c>
      <c r="B14" s="426"/>
      <c r="C14" s="427"/>
      <c r="D14" s="427"/>
      <c r="E14" s="427"/>
      <c r="F14" s="427"/>
      <c r="G14" s="427"/>
      <c r="H14" s="427"/>
      <c r="I14" s="428"/>
      <c r="J14" s="6"/>
      <c r="K14" s="6"/>
    </row>
    <row r="15" spans="1:11" ht="14.1" customHeight="1">
      <c r="A15" s="154" t="s">
        <v>1065</v>
      </c>
      <c r="B15" s="426">
        <v>8113</v>
      </c>
      <c r="C15" s="427">
        <v>75.141242937853093</v>
      </c>
      <c r="D15" s="427">
        <v>1761.23</v>
      </c>
      <c r="E15" s="427">
        <v>9.9480576991074496</v>
      </c>
      <c r="F15" s="427">
        <v>5134.12</v>
      </c>
      <c r="G15" s="427">
        <v>15.517270039825901</v>
      </c>
      <c r="H15" s="427">
        <v>2840.67</v>
      </c>
      <c r="I15" s="428">
        <v>26.061527395764696</v>
      </c>
      <c r="J15" s="6"/>
      <c r="K15" s="6"/>
    </row>
    <row r="16" spans="1:11" ht="14.1" customHeight="1">
      <c r="A16" s="154" t="s">
        <v>1066</v>
      </c>
      <c r="B16" s="426">
        <v>2663</v>
      </c>
      <c r="C16" s="427">
        <v>24.664258590349199</v>
      </c>
      <c r="D16" s="427">
        <v>11710.59</v>
      </c>
      <c r="E16" s="427">
        <v>66.145605633898299</v>
      </c>
      <c r="F16" s="427">
        <v>23865.41</v>
      </c>
      <c r="G16" s="427">
        <v>72.130377081400894</v>
      </c>
      <c r="H16" s="427">
        <v>7956.39</v>
      </c>
      <c r="I16" s="428">
        <v>72.995341224566204</v>
      </c>
      <c r="J16" s="6"/>
      <c r="K16" s="6"/>
    </row>
    <row r="17" spans="1:11" ht="14.1" customHeight="1">
      <c r="A17" s="154" t="s">
        <v>1067</v>
      </c>
      <c r="B17" s="426">
        <v>21</v>
      </c>
      <c r="C17" s="427">
        <v>0.19449847179772198</v>
      </c>
      <c r="D17" s="427">
        <v>4232.4399999999996</v>
      </c>
      <c r="E17" s="427">
        <v>23.906336666994299</v>
      </c>
      <c r="F17" s="427">
        <v>4086.96</v>
      </c>
      <c r="G17" s="427">
        <v>12.3523528787732</v>
      </c>
      <c r="H17" s="427">
        <v>102.8</v>
      </c>
      <c r="I17" s="428">
        <v>0.94313137966909688</v>
      </c>
      <c r="J17" s="6"/>
      <c r="K17" s="6"/>
    </row>
    <row r="18" spans="1:11" ht="14.1" customHeight="1">
      <c r="A18" s="92"/>
      <c r="B18" s="426"/>
      <c r="C18" s="427"/>
      <c r="D18" s="427"/>
      <c r="E18" s="427"/>
      <c r="F18" s="427"/>
      <c r="G18" s="427"/>
      <c r="H18" s="427"/>
      <c r="I18" s="428"/>
      <c r="J18" s="6"/>
      <c r="K18" s="6"/>
    </row>
    <row r="19" spans="1:11" ht="14.1" customHeight="1">
      <c r="A19" s="93" t="s">
        <v>1068</v>
      </c>
      <c r="B19" s="426"/>
      <c r="C19" s="427"/>
      <c r="D19" s="427"/>
      <c r="E19" s="427"/>
      <c r="F19" s="427"/>
      <c r="G19" s="427"/>
      <c r="H19" s="427"/>
      <c r="I19" s="428"/>
      <c r="J19" s="6"/>
      <c r="K19" s="6"/>
    </row>
    <row r="20" spans="1:11" ht="14.1" customHeight="1">
      <c r="A20" s="154" t="s">
        <v>1069</v>
      </c>
      <c r="B20" s="426">
        <v>8957</v>
      </c>
      <c r="C20" s="427">
        <v>82.958229137723393</v>
      </c>
      <c r="D20" s="427">
        <v>3143.34</v>
      </c>
      <c r="E20" s="427">
        <v>17.754709883383999</v>
      </c>
      <c r="F20" s="427">
        <v>7876.78</v>
      </c>
      <c r="G20" s="427">
        <v>23.806635276210901</v>
      </c>
      <c r="H20" s="427">
        <v>6056.51</v>
      </c>
      <c r="I20" s="428">
        <v>55.565025605833497</v>
      </c>
      <c r="J20" s="6"/>
      <c r="K20" s="6"/>
    </row>
    <row r="21" spans="1:11" ht="14.1" customHeight="1">
      <c r="A21" s="154" t="s">
        <v>1070</v>
      </c>
      <c r="B21" s="426">
        <v>1518</v>
      </c>
      <c r="C21" s="427">
        <v>14.0594609613782</v>
      </c>
      <c r="D21" s="427">
        <v>5966.25</v>
      </c>
      <c r="E21" s="427">
        <v>33.699516387581298</v>
      </c>
      <c r="F21" s="427">
        <v>11612.71</v>
      </c>
      <c r="G21" s="427">
        <v>35.098041526919303</v>
      </c>
      <c r="H21" s="427">
        <v>2266.27</v>
      </c>
      <c r="I21" s="428">
        <v>20.7917349397148</v>
      </c>
      <c r="J21" s="6"/>
      <c r="K21" s="6"/>
    </row>
    <row r="22" spans="1:11" ht="14.1" customHeight="1">
      <c r="A22" s="154" t="s">
        <v>1071</v>
      </c>
      <c r="B22" s="426">
        <v>322</v>
      </c>
      <c r="C22" s="427">
        <v>2.9823099008984002</v>
      </c>
      <c r="D22" s="427">
        <v>8594.67</v>
      </c>
      <c r="E22" s="427">
        <v>48.5457737290347</v>
      </c>
      <c r="F22" s="427">
        <v>13597</v>
      </c>
      <c r="G22" s="427">
        <v>41.095323196869792</v>
      </c>
      <c r="H22" s="427">
        <v>2577.08</v>
      </c>
      <c r="I22" s="428">
        <v>23.643239454451699</v>
      </c>
      <c r="J22" s="6"/>
      <c r="K22" s="6"/>
    </row>
    <row r="23" spans="1:11" ht="14.1" customHeight="1">
      <c r="A23" s="92"/>
      <c r="B23" s="426"/>
      <c r="C23" s="427"/>
      <c r="D23" s="427"/>
      <c r="E23" s="427"/>
      <c r="F23" s="427"/>
      <c r="G23" s="427"/>
      <c r="H23" s="427"/>
      <c r="I23" s="428"/>
      <c r="J23" s="6"/>
      <c r="K23" s="6"/>
    </row>
    <row r="24" spans="1:11" ht="14.1" customHeight="1">
      <c r="A24" s="93" t="s">
        <v>1072</v>
      </c>
      <c r="B24" s="426"/>
      <c r="C24" s="427"/>
      <c r="D24" s="427"/>
      <c r="E24" s="427"/>
      <c r="F24" s="427"/>
      <c r="G24" s="427"/>
      <c r="H24" s="427"/>
      <c r="I24" s="428"/>
      <c r="J24" s="6"/>
      <c r="K24" s="6"/>
    </row>
    <row r="25" spans="1:11" ht="14.1" customHeight="1">
      <c r="A25" s="154" t="s">
        <v>1073</v>
      </c>
      <c r="B25" s="426">
        <v>7981</v>
      </c>
      <c r="C25" s="427">
        <v>73.918681115124599</v>
      </c>
      <c r="D25" s="427">
        <v>1700.65</v>
      </c>
      <c r="E25" s="427">
        <v>9.6058801666943392</v>
      </c>
      <c r="F25" s="427">
        <v>5435.12</v>
      </c>
      <c r="G25" s="427">
        <v>16.427006914302499</v>
      </c>
      <c r="H25" s="427">
        <v>2551.89</v>
      </c>
      <c r="I25" s="428">
        <v>23.412135568713701</v>
      </c>
      <c r="J25" s="6"/>
      <c r="K25" s="6"/>
    </row>
    <row r="26" spans="1:11" ht="14.1" customHeight="1">
      <c r="A26" s="154" t="s">
        <v>1074</v>
      </c>
      <c r="B26" s="426">
        <v>2769</v>
      </c>
      <c r="C26" s="427">
        <v>25.6460127813281</v>
      </c>
      <c r="D26" s="427">
        <v>11045.72</v>
      </c>
      <c r="E26" s="427">
        <v>62.390181798053099</v>
      </c>
      <c r="F26" s="427">
        <v>22810.41</v>
      </c>
      <c r="G26" s="427">
        <v>68.941764448268799</v>
      </c>
      <c r="H26" s="427">
        <v>7797.22</v>
      </c>
      <c r="I26" s="428">
        <v>71.535047239138805</v>
      </c>
      <c r="J26" s="6"/>
      <c r="K26" s="6"/>
    </row>
    <row r="27" spans="1:11" ht="14.1" customHeight="1">
      <c r="A27" s="154" t="s">
        <v>1067</v>
      </c>
      <c r="B27" s="426">
        <v>47</v>
      </c>
      <c r="C27" s="427">
        <v>0.43530610354728194</v>
      </c>
      <c r="D27" s="427">
        <v>4957.8900000000003</v>
      </c>
      <c r="E27" s="427">
        <v>28.003938035252499</v>
      </c>
      <c r="F27" s="427">
        <v>4840.96</v>
      </c>
      <c r="G27" s="427">
        <v>14.631228637428798</v>
      </c>
      <c r="H27" s="427">
        <v>550.75</v>
      </c>
      <c r="I27" s="428">
        <v>5.0528171921474199</v>
      </c>
      <c r="J27" s="6"/>
      <c r="K27" s="6"/>
    </row>
    <row r="28" spans="1:11" ht="14.1" customHeight="1">
      <c r="A28" s="92"/>
      <c r="B28" s="426"/>
      <c r="C28" s="427"/>
      <c r="D28" s="427"/>
      <c r="E28" s="427"/>
      <c r="F28" s="427"/>
      <c r="G28" s="427"/>
      <c r="H28" s="427"/>
      <c r="I28" s="428"/>
      <c r="J28" s="6"/>
      <c r="K28" s="6"/>
    </row>
    <row r="29" spans="1:11" ht="14.1" customHeight="1">
      <c r="A29" s="93" t="s">
        <v>1075</v>
      </c>
      <c r="B29" s="426"/>
      <c r="C29" s="427"/>
      <c r="D29" s="427"/>
      <c r="E29" s="427"/>
      <c r="F29" s="427"/>
      <c r="G29" s="427"/>
      <c r="H29" s="427"/>
      <c r="I29" s="428"/>
      <c r="J29" s="6"/>
      <c r="K29" s="6"/>
    </row>
    <row r="30" spans="1:11" ht="14.1" customHeight="1">
      <c r="A30" s="154" t="s">
        <v>1073</v>
      </c>
      <c r="B30" s="426">
        <v>9927</v>
      </c>
      <c r="C30" s="427">
        <v>91.942206168380096</v>
      </c>
      <c r="D30" s="427">
        <v>4536.51</v>
      </c>
      <c r="E30" s="427">
        <v>25.623832908012002</v>
      </c>
      <c r="F30" s="427">
        <v>17356.75</v>
      </c>
      <c r="G30" s="427">
        <v>52.458722578309199</v>
      </c>
      <c r="H30" s="427">
        <v>5031.8100000000004</v>
      </c>
      <c r="I30" s="428">
        <v>46.163987427361498</v>
      </c>
      <c r="J30" s="6"/>
      <c r="K30" s="6"/>
    </row>
    <row r="31" spans="1:11" ht="14.1" customHeight="1">
      <c r="A31" s="154" t="s">
        <v>1074</v>
      </c>
      <c r="B31" s="426">
        <v>846</v>
      </c>
      <c r="C31" s="427">
        <v>7.8355098638510698</v>
      </c>
      <c r="D31" s="427">
        <v>12008.56</v>
      </c>
      <c r="E31" s="427">
        <v>67.828646890635397</v>
      </c>
      <c r="F31" s="427">
        <v>15679.81</v>
      </c>
      <c r="G31" s="427">
        <v>47.390369906266898</v>
      </c>
      <c r="H31" s="427">
        <v>5853.19</v>
      </c>
      <c r="I31" s="428">
        <v>53.699680546355602</v>
      </c>
      <c r="J31" s="6"/>
      <c r="K31" s="6"/>
    </row>
    <row r="32" spans="1:11" ht="14.1" customHeight="1">
      <c r="A32" s="154" t="s">
        <v>1067</v>
      </c>
      <c r="B32" s="426">
        <v>24</v>
      </c>
      <c r="C32" s="427">
        <v>0.222283967768825</v>
      </c>
      <c r="D32" s="427">
        <v>1159.19</v>
      </c>
      <c r="E32" s="427">
        <v>6.5475202013526701</v>
      </c>
      <c r="F32" s="427">
        <v>49.93</v>
      </c>
      <c r="G32" s="427">
        <v>0.15090751542396899</v>
      </c>
      <c r="H32" s="427">
        <v>14.86</v>
      </c>
      <c r="I32" s="428">
        <v>0.136332026282906</v>
      </c>
      <c r="J32" s="6"/>
      <c r="K32" s="6"/>
    </row>
    <row r="33" spans="1:11" ht="14.1" customHeight="1">
      <c r="A33" s="92"/>
      <c r="B33" s="426"/>
      <c r="C33" s="427"/>
      <c r="D33" s="427"/>
      <c r="E33" s="427"/>
      <c r="F33" s="427"/>
      <c r="G33" s="427"/>
      <c r="H33" s="427"/>
      <c r="I33" s="428"/>
      <c r="J33" s="6"/>
      <c r="K33" s="6"/>
    </row>
    <row r="34" spans="1:11" ht="14.1" customHeight="1">
      <c r="A34" s="93" t="s">
        <v>1076</v>
      </c>
      <c r="B34" s="426"/>
      <c r="C34" s="427"/>
      <c r="D34" s="427"/>
      <c r="E34" s="427"/>
      <c r="F34" s="427"/>
      <c r="G34" s="427"/>
      <c r="H34" s="427"/>
      <c r="I34" s="428"/>
      <c r="J34" s="6"/>
      <c r="K34" s="6"/>
    </row>
    <row r="35" spans="1:11" ht="14.1" customHeight="1">
      <c r="A35" s="154">
        <v>0</v>
      </c>
      <c r="B35" s="426">
        <v>6929</v>
      </c>
      <c r="C35" s="427">
        <v>64.175233861257794</v>
      </c>
      <c r="D35" s="427">
        <v>1239.51</v>
      </c>
      <c r="E35" s="427">
        <v>7.0011963222410891</v>
      </c>
      <c r="F35" s="427">
        <v>3628.94</v>
      </c>
      <c r="G35" s="427">
        <v>10.968041638747399</v>
      </c>
      <c r="H35" s="427">
        <v>1879.4</v>
      </c>
      <c r="I35" s="428">
        <v>17.24242329718</v>
      </c>
      <c r="J35" s="6"/>
      <c r="K35" s="6"/>
    </row>
    <row r="36" spans="1:11" ht="14.1" customHeight="1">
      <c r="A36" s="154">
        <v>1</v>
      </c>
      <c r="B36" s="426">
        <v>891</v>
      </c>
      <c r="C36" s="427">
        <v>8.2522923034176205</v>
      </c>
      <c r="D36" s="427">
        <v>194.48</v>
      </c>
      <c r="E36" s="427">
        <v>1.09849267916309</v>
      </c>
      <c r="F36" s="427">
        <v>889.46</v>
      </c>
      <c r="G36" s="427">
        <v>2.68828757598645</v>
      </c>
      <c r="H36" s="427">
        <v>609.34</v>
      </c>
      <c r="I36" s="428">
        <v>5.5903470319802304</v>
      </c>
      <c r="J36" s="6"/>
      <c r="K36" s="6"/>
    </row>
    <row r="37" spans="1:11" ht="14.1" customHeight="1">
      <c r="A37" s="154">
        <v>2</v>
      </c>
      <c r="B37" s="426">
        <v>1125</v>
      </c>
      <c r="C37" s="427">
        <v>10.419560989163701</v>
      </c>
      <c r="D37" s="427">
        <v>542.67999999999995</v>
      </c>
      <c r="E37" s="427">
        <v>3.0652509621977999</v>
      </c>
      <c r="F37" s="427">
        <v>2746.6</v>
      </c>
      <c r="G37" s="427">
        <v>8.3012734200575498</v>
      </c>
      <c r="H37" s="427">
        <v>1193.45</v>
      </c>
      <c r="I37" s="428">
        <v>10.9492232010319</v>
      </c>
      <c r="J37" s="6"/>
      <c r="K37" s="6"/>
    </row>
    <row r="38" spans="1:11" ht="14.1" customHeight="1">
      <c r="A38" s="154">
        <v>3</v>
      </c>
      <c r="B38" s="426">
        <v>955</v>
      </c>
      <c r="C38" s="427">
        <v>8.84504955080115</v>
      </c>
      <c r="D38" s="427">
        <v>1518.69</v>
      </c>
      <c r="E38" s="427">
        <v>8.5781049306777</v>
      </c>
      <c r="F38" s="427">
        <v>5424.15</v>
      </c>
      <c r="G38" s="427">
        <v>16.393851387681199</v>
      </c>
      <c r="H38" s="427">
        <v>2717.61</v>
      </c>
      <c r="I38" s="428">
        <v>24.932522069090801</v>
      </c>
      <c r="J38" s="6"/>
      <c r="K38" s="6"/>
    </row>
    <row r="39" spans="1:11" ht="14.1" customHeight="1">
      <c r="A39" s="154">
        <v>4</v>
      </c>
      <c r="B39" s="426">
        <v>539</v>
      </c>
      <c r="C39" s="427">
        <v>4.9921274428081901</v>
      </c>
      <c r="D39" s="427">
        <v>3081.23</v>
      </c>
      <c r="E39" s="427">
        <v>17.4038903631103</v>
      </c>
      <c r="F39" s="427">
        <v>7538.91</v>
      </c>
      <c r="G39" s="427">
        <v>22.7854631905651</v>
      </c>
      <c r="H39" s="427">
        <v>990.32</v>
      </c>
      <c r="I39" s="428">
        <v>9.0856212832091394</v>
      </c>
      <c r="J39" s="6"/>
      <c r="K39" s="6"/>
    </row>
    <row r="40" spans="1:11" ht="14.1" customHeight="1">
      <c r="A40" s="154">
        <v>5</v>
      </c>
      <c r="B40" s="426">
        <v>268</v>
      </c>
      <c r="C40" s="427">
        <v>2.48217097341854</v>
      </c>
      <c r="D40" s="427">
        <v>4010.33</v>
      </c>
      <c r="E40" s="427">
        <v>22.651779854114196</v>
      </c>
      <c r="F40" s="427">
        <v>6163.08</v>
      </c>
      <c r="G40" s="427">
        <v>18.627179854980099</v>
      </c>
      <c r="H40" s="427">
        <v>2527.83</v>
      </c>
      <c r="I40" s="428">
        <v>23.1913987886083</v>
      </c>
      <c r="J40" s="6"/>
      <c r="K40" s="6"/>
    </row>
    <row r="41" spans="1:11" ht="14.1" customHeight="1">
      <c r="A41" s="154">
        <v>6</v>
      </c>
      <c r="B41" s="426">
        <v>55</v>
      </c>
      <c r="C41" s="427">
        <v>0.50940075947022301</v>
      </c>
      <c r="D41" s="427">
        <v>1389.03</v>
      </c>
      <c r="E41" s="427">
        <v>7.8457388221817803</v>
      </c>
      <c r="F41" s="427">
        <v>1762.81</v>
      </c>
      <c r="G41" s="427">
        <v>5.3278845837077302</v>
      </c>
      <c r="H41" s="427">
        <v>835.43</v>
      </c>
      <c r="I41" s="428">
        <v>7.6645938571688097</v>
      </c>
      <c r="J41" s="6"/>
      <c r="K41" s="6"/>
    </row>
    <row r="42" spans="1:11" ht="14.1" customHeight="1">
      <c r="A42" s="154">
        <v>7</v>
      </c>
      <c r="B42" s="426">
        <v>23</v>
      </c>
      <c r="C42" s="427">
        <v>0.21302213577845699</v>
      </c>
      <c r="D42" s="427">
        <v>2230.9</v>
      </c>
      <c r="E42" s="427">
        <v>12.600922037972801</v>
      </c>
      <c r="F42" s="427">
        <v>2624.37</v>
      </c>
      <c r="G42" s="427">
        <v>7.9318477118606401</v>
      </c>
      <c r="H42" s="427">
        <v>40.76</v>
      </c>
      <c r="I42" s="428">
        <v>0.37394975715284401</v>
      </c>
      <c r="J42" s="6"/>
      <c r="K42" s="6"/>
    </row>
    <row r="43" spans="1:11" ht="14.1" customHeight="1">
      <c r="A43" s="154">
        <v>8</v>
      </c>
      <c r="B43" s="426">
        <v>7</v>
      </c>
      <c r="C43" s="427">
        <v>6.4832823932573905E-2</v>
      </c>
      <c r="D43" s="427">
        <v>1565.39</v>
      </c>
      <c r="E43" s="427">
        <v>8.8418832529571993</v>
      </c>
      <c r="F43" s="427">
        <v>444.3</v>
      </c>
      <c r="G43" s="427">
        <v>1.34284416388683</v>
      </c>
      <c r="H43" s="427">
        <v>32.119999999999997</v>
      </c>
      <c r="I43" s="428">
        <v>0.29468268399777597</v>
      </c>
      <c r="J43" s="6"/>
      <c r="K43" s="6"/>
    </row>
    <row r="44" spans="1:11" ht="14.1" customHeight="1">
      <c r="A44" s="154">
        <v>9</v>
      </c>
      <c r="B44" s="426">
        <v>3</v>
      </c>
      <c r="C44" s="427">
        <v>2.7785495971103101E-2</v>
      </c>
      <c r="D44" s="427">
        <v>872.6</v>
      </c>
      <c r="E44" s="427">
        <v>4.9287572595522198</v>
      </c>
      <c r="F44" s="427">
        <v>1834.08</v>
      </c>
      <c r="G44" s="427">
        <v>5.54328972338861</v>
      </c>
      <c r="H44" s="427">
        <v>66.599999999999994</v>
      </c>
      <c r="I44" s="428">
        <v>0.61101702223698295</v>
      </c>
      <c r="J44" s="6"/>
      <c r="K44" s="6"/>
    </row>
    <row r="45" spans="1:11" ht="14.1" customHeight="1">
      <c r="A45" s="154">
        <v>10</v>
      </c>
      <c r="B45" s="366">
        <v>2</v>
      </c>
      <c r="C45" s="427">
        <v>1.8523663980735398E-2</v>
      </c>
      <c r="D45" s="427">
        <v>1059.42</v>
      </c>
      <c r="E45" s="427">
        <v>5.9839835158317802</v>
      </c>
      <c r="F45" s="427">
        <v>29.79</v>
      </c>
      <c r="G45" s="427">
        <v>9.0036749138394601E-2</v>
      </c>
      <c r="H45" s="427">
        <v>7</v>
      </c>
      <c r="I45" s="428">
        <v>6.4221008343226402E-2</v>
      </c>
      <c r="J45" s="6"/>
      <c r="K45" s="6"/>
    </row>
    <row r="46" spans="1:11" ht="14.1" customHeight="1">
      <c r="A46" s="92"/>
      <c r="B46" s="118"/>
      <c r="C46" s="145"/>
      <c r="D46" s="122"/>
      <c r="E46" s="145"/>
      <c r="F46" s="122"/>
      <c r="G46" s="145"/>
      <c r="H46" s="122"/>
      <c r="I46" s="149"/>
      <c r="J46" s="6"/>
      <c r="K46" s="6"/>
    </row>
    <row r="47" spans="1:11" ht="14.1" customHeight="1" thickBot="1">
      <c r="A47" s="429" t="s">
        <v>629</v>
      </c>
      <c r="B47" s="430">
        <f>SUM(B35:B46)</f>
        <v>10797</v>
      </c>
      <c r="C47" s="431"/>
      <c r="D47" s="432">
        <f>SUM(D35:D46)</f>
        <v>17704.260000000002</v>
      </c>
      <c r="E47" s="431"/>
      <c r="F47" s="432">
        <f>SUM(F35:F46)</f>
        <v>33086.49</v>
      </c>
      <c r="G47" s="431"/>
      <c r="H47" s="433">
        <f>SUM(H35:H46)</f>
        <v>10899.860000000002</v>
      </c>
      <c r="I47" s="434"/>
      <c r="J47" s="6"/>
      <c r="K47" s="6"/>
    </row>
    <row r="48" spans="1:11">
      <c r="H48" s="155"/>
      <c r="J48" s="6"/>
      <c r="K48" s="6"/>
    </row>
    <row r="49" spans="10:11">
      <c r="J49" s="6"/>
      <c r="K49" s="6"/>
    </row>
    <row r="50" spans="10:11">
      <c r="J50" s="6"/>
      <c r="K50" s="6"/>
    </row>
    <row r="51" spans="10:11">
      <c r="J51" s="6"/>
      <c r="K51" s="6"/>
    </row>
  </sheetData>
  <mergeCells count="8">
    <mergeCell ref="H5:I6"/>
    <mergeCell ref="A1:I1"/>
    <mergeCell ref="A3:I3"/>
    <mergeCell ref="A5:A7"/>
    <mergeCell ref="B5:C6"/>
    <mergeCell ref="D5:G5"/>
    <mergeCell ref="D6:E6"/>
    <mergeCell ref="F6:G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>
  <sheetPr codeName="Hoja73">
    <tabColor rgb="FFFF0000"/>
    <pageSetUpPr fitToPage="1"/>
  </sheetPr>
  <dimension ref="A1:L29"/>
  <sheetViews>
    <sheetView view="pageBreakPreview" zoomScale="106" zoomScaleNormal="75" zoomScaleSheetLayoutView="106" workbookViewId="0">
      <selection activeCell="E26" sqref="E26"/>
    </sheetView>
  </sheetViews>
  <sheetFormatPr baseColWidth="10" defaultRowHeight="12.75"/>
  <cols>
    <col min="1" max="1" width="28.28515625" customWidth="1"/>
    <col min="2" max="7" width="20.140625" customWidth="1"/>
  </cols>
  <sheetData>
    <row r="1" spans="1:8" ht="18">
      <c r="A1" s="1150" t="s">
        <v>856</v>
      </c>
      <c r="B1" s="1150"/>
      <c r="C1" s="1150"/>
      <c r="D1" s="1150"/>
      <c r="E1" s="1150"/>
      <c r="F1" s="1150"/>
      <c r="G1" s="1150"/>
    </row>
    <row r="3" spans="1:8" ht="18.75" customHeight="1">
      <c r="A3" s="1265" t="s">
        <v>1231</v>
      </c>
      <c r="B3" s="1265"/>
      <c r="C3" s="1265"/>
      <c r="D3" s="1265"/>
      <c r="E3" s="1265"/>
      <c r="F3" s="1265"/>
      <c r="G3" s="1265"/>
    </row>
    <row r="4" spans="1:8" ht="13.5" thickBot="1">
      <c r="A4" s="89"/>
      <c r="B4" s="89"/>
      <c r="C4" s="89"/>
      <c r="D4" s="89"/>
      <c r="E4" s="89"/>
      <c r="F4" s="89"/>
      <c r="G4" s="89"/>
    </row>
    <row r="5" spans="1:8" ht="18.75" customHeight="1">
      <c r="A5" s="1279" t="s">
        <v>658</v>
      </c>
      <c r="B5" s="1127" t="s">
        <v>1077</v>
      </c>
      <c r="C5" s="1253"/>
      <c r="D5" s="1253"/>
      <c r="E5" s="1125"/>
      <c r="F5" s="1250" t="s">
        <v>1078</v>
      </c>
      <c r="G5" s="1127" t="s">
        <v>1079</v>
      </c>
    </row>
    <row r="6" spans="1:8" ht="21" customHeight="1">
      <c r="A6" s="1280"/>
      <c r="B6" s="1256"/>
      <c r="C6" s="1257"/>
      <c r="D6" s="1257"/>
      <c r="E6" s="1260"/>
      <c r="F6" s="1251"/>
      <c r="G6" s="1278"/>
      <c r="H6" s="6"/>
    </row>
    <row r="7" spans="1:8" ht="33.75" customHeight="1" thickBot="1">
      <c r="A7" s="1281"/>
      <c r="B7" s="90" t="s">
        <v>1080</v>
      </c>
      <c r="C7" s="90" t="s">
        <v>1081</v>
      </c>
      <c r="D7" s="90" t="s">
        <v>1082</v>
      </c>
      <c r="E7" s="90" t="s">
        <v>1083</v>
      </c>
      <c r="F7" s="1252"/>
      <c r="G7" s="1128"/>
      <c r="H7" s="6"/>
    </row>
    <row r="8" spans="1:8" ht="20.25" customHeight="1">
      <c r="A8" s="336" t="s">
        <v>525</v>
      </c>
      <c r="B8" s="338">
        <v>2</v>
      </c>
      <c r="C8" s="338">
        <v>0</v>
      </c>
      <c r="D8" s="338">
        <v>3</v>
      </c>
      <c r="E8" s="338">
        <v>0</v>
      </c>
      <c r="F8" s="338">
        <v>0</v>
      </c>
      <c r="G8" s="339">
        <v>0</v>
      </c>
      <c r="H8" s="6"/>
    </row>
    <row r="9" spans="1:8" ht="14.1" customHeight="1">
      <c r="A9" s="337" t="s">
        <v>519</v>
      </c>
      <c r="B9" s="269">
        <v>30</v>
      </c>
      <c r="C9" s="269">
        <v>12</v>
      </c>
      <c r="D9" s="269">
        <v>19</v>
      </c>
      <c r="E9" s="269">
        <v>1</v>
      </c>
      <c r="F9" s="269">
        <v>4</v>
      </c>
      <c r="G9" s="268">
        <v>3</v>
      </c>
      <c r="H9" s="6"/>
    </row>
    <row r="10" spans="1:8" ht="14.1" customHeight="1">
      <c r="A10" s="337" t="s">
        <v>522</v>
      </c>
      <c r="B10" s="269">
        <v>41</v>
      </c>
      <c r="C10" s="269">
        <v>5</v>
      </c>
      <c r="D10" s="269">
        <v>15</v>
      </c>
      <c r="E10" s="269">
        <v>14</v>
      </c>
      <c r="F10" s="269">
        <v>12</v>
      </c>
      <c r="G10" s="268">
        <v>6</v>
      </c>
      <c r="H10" s="6"/>
    </row>
    <row r="11" spans="1:8" ht="14.1" customHeight="1">
      <c r="A11" s="337" t="s">
        <v>513</v>
      </c>
      <c r="B11" s="338">
        <v>6</v>
      </c>
      <c r="C11" s="338">
        <v>0</v>
      </c>
      <c r="D11" s="338">
        <v>8</v>
      </c>
      <c r="E11" s="338">
        <v>0</v>
      </c>
      <c r="F11" s="338">
        <v>4</v>
      </c>
      <c r="G11" s="340">
        <v>3</v>
      </c>
      <c r="H11" s="6"/>
    </row>
    <row r="12" spans="1:8" ht="14.1" customHeight="1">
      <c r="A12" s="337" t="s">
        <v>1033</v>
      </c>
      <c r="B12" s="269">
        <v>2</v>
      </c>
      <c r="C12" s="338">
        <v>0</v>
      </c>
      <c r="D12" s="338">
        <v>0</v>
      </c>
      <c r="E12" s="269">
        <v>0</v>
      </c>
      <c r="F12" s="338">
        <v>2</v>
      </c>
      <c r="G12" s="268">
        <v>0</v>
      </c>
      <c r="H12" s="341"/>
    </row>
    <row r="13" spans="1:8" ht="14.1" customHeight="1">
      <c r="A13" s="337" t="s">
        <v>516</v>
      </c>
      <c r="B13" s="338">
        <v>2</v>
      </c>
      <c r="C13" s="269">
        <v>0</v>
      </c>
      <c r="D13" s="338">
        <v>1</v>
      </c>
      <c r="E13" s="338">
        <v>1</v>
      </c>
      <c r="F13" s="338">
        <v>1</v>
      </c>
      <c r="G13" s="340">
        <v>1</v>
      </c>
      <c r="H13" s="6"/>
    </row>
    <row r="14" spans="1:8" ht="14.1" customHeight="1">
      <c r="A14" s="337" t="s">
        <v>523</v>
      </c>
      <c r="B14" s="338">
        <v>2</v>
      </c>
      <c r="C14" s="338">
        <v>0</v>
      </c>
      <c r="D14" s="338">
        <v>0</v>
      </c>
      <c r="E14" s="338">
        <v>0</v>
      </c>
      <c r="F14" s="338">
        <v>0</v>
      </c>
      <c r="G14" s="340">
        <v>1</v>
      </c>
      <c r="H14" s="6"/>
    </row>
    <row r="15" spans="1:8" ht="14.1" customHeight="1">
      <c r="A15" s="337" t="s">
        <v>1035</v>
      </c>
      <c r="B15" s="269">
        <v>3</v>
      </c>
      <c r="C15" s="269">
        <v>0</v>
      </c>
      <c r="D15" s="269">
        <v>6</v>
      </c>
      <c r="E15" s="338">
        <v>0</v>
      </c>
      <c r="F15" s="269">
        <v>1</v>
      </c>
      <c r="G15" s="268">
        <v>1</v>
      </c>
      <c r="H15" s="6"/>
    </row>
    <row r="16" spans="1:8" ht="14.1" customHeight="1">
      <c r="A16" s="337" t="s">
        <v>520</v>
      </c>
      <c r="B16" s="269">
        <v>18</v>
      </c>
      <c r="C16" s="269">
        <v>1</v>
      </c>
      <c r="D16" s="269">
        <v>6</v>
      </c>
      <c r="E16" s="269">
        <v>1</v>
      </c>
      <c r="F16" s="269">
        <v>14</v>
      </c>
      <c r="G16" s="268">
        <v>5</v>
      </c>
      <c r="H16" s="6"/>
    </row>
    <row r="17" spans="1:12" ht="14.1" customHeight="1">
      <c r="A17" s="337" t="s">
        <v>514</v>
      </c>
      <c r="B17" s="338">
        <v>4</v>
      </c>
      <c r="C17" s="338">
        <v>2</v>
      </c>
      <c r="D17" s="338">
        <v>0</v>
      </c>
      <c r="E17" s="338">
        <v>0</v>
      </c>
      <c r="F17" s="338">
        <v>0</v>
      </c>
      <c r="G17" s="340">
        <v>1</v>
      </c>
      <c r="H17" s="6"/>
    </row>
    <row r="18" spans="1:12" ht="14.1" customHeight="1">
      <c r="A18" s="337" t="s">
        <v>1025</v>
      </c>
      <c r="B18" s="338">
        <v>9</v>
      </c>
      <c r="C18" s="338">
        <v>0</v>
      </c>
      <c r="D18" s="338">
        <v>1</v>
      </c>
      <c r="E18" s="338">
        <v>0</v>
      </c>
      <c r="F18" s="338">
        <v>3</v>
      </c>
      <c r="G18" s="340">
        <v>2</v>
      </c>
      <c r="H18" s="6"/>
    </row>
    <row r="19" spans="1:12" ht="14.1" customHeight="1">
      <c r="A19" s="337" t="s">
        <v>515</v>
      </c>
      <c r="B19" s="269">
        <v>19</v>
      </c>
      <c r="C19" s="338">
        <v>0</v>
      </c>
      <c r="D19" s="269">
        <v>2</v>
      </c>
      <c r="E19" s="338">
        <v>0</v>
      </c>
      <c r="F19" s="269">
        <v>4</v>
      </c>
      <c r="G19" s="268">
        <v>3</v>
      </c>
      <c r="H19" s="6"/>
    </row>
    <row r="20" spans="1:12" ht="14.1" customHeight="1">
      <c r="A20" s="337" t="s">
        <v>524</v>
      </c>
      <c r="B20" s="269">
        <v>1</v>
      </c>
      <c r="C20" s="269">
        <v>0</v>
      </c>
      <c r="D20" s="269">
        <v>0</v>
      </c>
      <c r="E20" s="338">
        <v>0</v>
      </c>
      <c r="F20" s="269">
        <v>1</v>
      </c>
      <c r="G20" s="268">
        <v>1</v>
      </c>
      <c r="H20" s="6"/>
    </row>
    <row r="21" spans="1:12" ht="14.1" customHeight="1">
      <c r="A21" s="337" t="s">
        <v>521</v>
      </c>
      <c r="B21" s="269">
        <v>25</v>
      </c>
      <c r="C21" s="338">
        <v>0</v>
      </c>
      <c r="D21" s="269">
        <v>0</v>
      </c>
      <c r="E21" s="269">
        <v>1</v>
      </c>
      <c r="F21" s="338">
        <v>3</v>
      </c>
      <c r="G21" s="340">
        <v>3</v>
      </c>
      <c r="H21" s="6"/>
    </row>
    <row r="22" spans="1:12" ht="14.1" customHeight="1">
      <c r="A22" s="337" t="s">
        <v>1040</v>
      </c>
      <c r="B22" s="269">
        <v>4</v>
      </c>
      <c r="C22" s="338">
        <v>0</v>
      </c>
      <c r="D22" s="269">
        <v>2</v>
      </c>
      <c r="E22" s="269">
        <v>0</v>
      </c>
      <c r="F22" s="269">
        <v>1</v>
      </c>
      <c r="G22" s="268">
        <v>1</v>
      </c>
      <c r="H22" s="6"/>
    </row>
    <row r="23" spans="1:12" ht="14.1" customHeight="1">
      <c r="A23" s="337" t="s">
        <v>1041</v>
      </c>
      <c r="B23" s="338">
        <v>23</v>
      </c>
      <c r="C23" s="338">
        <v>2</v>
      </c>
      <c r="D23" s="338">
        <v>3</v>
      </c>
      <c r="E23" s="338">
        <v>0</v>
      </c>
      <c r="F23" s="338">
        <v>6</v>
      </c>
      <c r="G23" s="340">
        <v>8</v>
      </c>
      <c r="H23" s="6"/>
    </row>
    <row r="24" spans="1:12" ht="14.1" customHeight="1">
      <c r="A24" s="337" t="s">
        <v>528</v>
      </c>
      <c r="B24" s="269">
        <v>28</v>
      </c>
      <c r="C24" s="269">
        <v>1</v>
      </c>
      <c r="D24" s="269">
        <v>9</v>
      </c>
      <c r="E24" s="269">
        <v>2</v>
      </c>
      <c r="F24" s="269">
        <v>6</v>
      </c>
      <c r="G24" s="268">
        <v>4</v>
      </c>
      <c r="H24" s="6"/>
    </row>
    <row r="25" spans="1:12" ht="14.1" customHeight="1">
      <c r="A25" s="337" t="s">
        <v>909</v>
      </c>
      <c r="B25" s="338">
        <v>0</v>
      </c>
      <c r="C25" s="338">
        <v>0</v>
      </c>
      <c r="D25" s="338">
        <v>0</v>
      </c>
      <c r="E25" s="338">
        <v>0</v>
      </c>
      <c r="F25" s="338">
        <v>0</v>
      </c>
      <c r="G25" s="340">
        <v>0</v>
      </c>
      <c r="H25" s="6"/>
      <c r="L25" s="190"/>
    </row>
    <row r="26" spans="1:12" ht="14.1" customHeight="1">
      <c r="A26" s="109" t="s">
        <v>13</v>
      </c>
      <c r="B26" s="338">
        <v>0</v>
      </c>
      <c r="C26" s="338">
        <v>0</v>
      </c>
      <c r="D26" s="338">
        <v>0</v>
      </c>
      <c r="E26" s="338">
        <v>0</v>
      </c>
      <c r="F26" s="338">
        <v>0</v>
      </c>
      <c r="G26" s="340">
        <v>0</v>
      </c>
      <c r="H26" s="6"/>
    </row>
    <row r="27" spans="1:12" ht="14.1" customHeight="1">
      <c r="A27" s="92"/>
      <c r="B27" s="145"/>
      <c r="C27" s="145"/>
      <c r="D27" s="145"/>
      <c r="E27" s="145"/>
      <c r="F27" s="145"/>
      <c r="G27" s="149"/>
      <c r="H27" s="6"/>
    </row>
    <row r="28" spans="1:12" ht="14.1" customHeight="1" thickBot="1">
      <c r="A28" s="435" t="s">
        <v>508</v>
      </c>
      <c r="B28" s="436">
        <f t="shared" ref="B28:G28" si="0">SUM(B8:B27)</f>
        <v>219</v>
      </c>
      <c r="C28" s="436">
        <f t="shared" si="0"/>
        <v>23</v>
      </c>
      <c r="D28" s="436">
        <f t="shared" si="0"/>
        <v>75</v>
      </c>
      <c r="E28" s="436">
        <f t="shared" si="0"/>
        <v>20</v>
      </c>
      <c r="F28" s="436">
        <f t="shared" si="0"/>
        <v>62</v>
      </c>
      <c r="G28" s="437">
        <f t="shared" si="0"/>
        <v>43</v>
      </c>
      <c r="H28" s="6"/>
    </row>
    <row r="29" spans="1:12">
      <c r="H29" s="6"/>
    </row>
  </sheetData>
  <mergeCells count="6">
    <mergeCell ref="G5:G7"/>
    <mergeCell ref="A1:G1"/>
    <mergeCell ref="A3:G3"/>
    <mergeCell ref="A5:A7"/>
    <mergeCell ref="B5:E6"/>
    <mergeCell ref="F5:F7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>
  <sheetPr codeName="Hoja75">
    <tabColor rgb="FFFF0000"/>
    <pageSetUpPr fitToPage="1"/>
  </sheetPr>
  <dimension ref="A1:O20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4" customWidth="1"/>
    <col min="2" max="13" width="13.5703125" customWidth="1"/>
    <col min="14" max="15" width="17.42578125" customWidth="1"/>
  </cols>
  <sheetData>
    <row r="1" spans="1:15" ht="18">
      <c r="A1" s="1150" t="s">
        <v>856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</row>
    <row r="3" spans="1:15" ht="23.25" customHeight="1">
      <c r="A3" s="1277" t="s">
        <v>1273</v>
      </c>
      <c r="B3" s="1277"/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</row>
    <row r="4" spans="1:15" ht="13.5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s="485" customFormat="1" ht="36.75" customHeight="1">
      <c r="A5" s="1125" t="s">
        <v>1084</v>
      </c>
      <c r="B5" s="1154" t="s">
        <v>1085</v>
      </c>
      <c r="C5" s="1077"/>
      <c r="D5" s="1077"/>
      <c r="E5" s="1077"/>
      <c r="F5" s="1077"/>
      <c r="G5" s="1077"/>
      <c r="H5" s="1077"/>
      <c r="I5" s="1077"/>
      <c r="J5" s="1077"/>
      <c r="K5" s="1077"/>
      <c r="L5" s="1077"/>
      <c r="M5" s="1077"/>
      <c r="N5" s="1250" t="s">
        <v>1086</v>
      </c>
      <c r="O5" s="1127" t="s">
        <v>1087</v>
      </c>
    </row>
    <row r="6" spans="1:15" s="485" customFormat="1" ht="36.75" customHeight="1">
      <c r="A6" s="1249"/>
      <c r="B6" s="1268" t="s">
        <v>1088</v>
      </c>
      <c r="C6" s="1269"/>
      <c r="D6" s="1268" t="s">
        <v>1089</v>
      </c>
      <c r="E6" s="1269"/>
      <c r="F6" s="1268" t="s">
        <v>1090</v>
      </c>
      <c r="G6" s="1269"/>
      <c r="H6" s="1268" t="s">
        <v>1091</v>
      </c>
      <c r="I6" s="1269"/>
      <c r="J6" s="1268" t="s">
        <v>1092</v>
      </c>
      <c r="K6" s="1269"/>
      <c r="L6" s="1268" t="s">
        <v>507</v>
      </c>
      <c r="M6" s="1269"/>
      <c r="N6" s="1251"/>
      <c r="O6" s="1278"/>
    </row>
    <row r="7" spans="1:15" s="485" customFormat="1" ht="36.75" customHeight="1" thickBot="1">
      <c r="A7" s="1126"/>
      <c r="B7" s="206" t="s">
        <v>812</v>
      </c>
      <c r="C7" s="206" t="s">
        <v>940</v>
      </c>
      <c r="D7" s="206" t="s">
        <v>812</v>
      </c>
      <c r="E7" s="206" t="s">
        <v>940</v>
      </c>
      <c r="F7" s="206" t="s">
        <v>812</v>
      </c>
      <c r="G7" s="206" t="s">
        <v>940</v>
      </c>
      <c r="H7" s="206" t="s">
        <v>812</v>
      </c>
      <c r="I7" s="206" t="s">
        <v>940</v>
      </c>
      <c r="J7" s="206" t="s">
        <v>812</v>
      </c>
      <c r="K7" s="206" t="s">
        <v>940</v>
      </c>
      <c r="L7" s="206" t="s">
        <v>812</v>
      </c>
      <c r="M7" s="206" t="s">
        <v>940</v>
      </c>
      <c r="N7" s="1252"/>
      <c r="O7" s="1128"/>
    </row>
    <row r="8" spans="1:15" ht="16.5" customHeight="1">
      <c r="A8" s="293" t="s">
        <v>1093</v>
      </c>
      <c r="B8" s="117">
        <v>503</v>
      </c>
      <c r="C8" s="143">
        <v>11.813057773602599</v>
      </c>
      <c r="D8" s="117">
        <v>22</v>
      </c>
      <c r="E8" s="143">
        <v>1.4569536423841101</v>
      </c>
      <c r="F8" s="117">
        <v>3</v>
      </c>
      <c r="G8" s="143">
        <v>0.16592920353982302</v>
      </c>
      <c r="H8" s="29">
        <v>2</v>
      </c>
      <c r="I8" s="143">
        <v>0.40650406504065001</v>
      </c>
      <c r="J8" s="117">
        <v>3</v>
      </c>
      <c r="K8" s="143">
        <v>0.109930377427629</v>
      </c>
      <c r="L8" s="117">
        <v>533</v>
      </c>
      <c r="M8" s="143">
        <v>4.9365564508659796</v>
      </c>
      <c r="N8" s="142">
        <v>1772.76</v>
      </c>
      <c r="O8" s="156">
        <v>3.3260037523452199</v>
      </c>
    </row>
    <row r="9" spans="1:15">
      <c r="A9" s="294" t="s">
        <v>1094</v>
      </c>
      <c r="B9" s="118">
        <v>517</v>
      </c>
      <c r="C9" s="136">
        <v>12.1418506341005</v>
      </c>
      <c r="D9" s="118">
        <v>183</v>
      </c>
      <c r="E9" s="136">
        <v>12.119205298013201</v>
      </c>
      <c r="F9" s="118">
        <v>15</v>
      </c>
      <c r="G9" s="136">
        <v>0.82964601769911495</v>
      </c>
      <c r="H9" s="118">
        <v>53</v>
      </c>
      <c r="I9" s="136">
        <v>10.772357723577199</v>
      </c>
      <c r="J9" s="31">
        <v>0</v>
      </c>
      <c r="K9" s="136">
        <v>0</v>
      </c>
      <c r="L9" s="118">
        <v>768</v>
      </c>
      <c r="M9" s="136">
        <v>7.1130869686023903</v>
      </c>
      <c r="N9" s="37">
        <v>2990.57</v>
      </c>
      <c r="O9" s="157">
        <v>3.8939713541666698</v>
      </c>
    </row>
    <row r="10" spans="1:15">
      <c r="A10" s="294" t="s">
        <v>1095</v>
      </c>
      <c r="B10" s="118">
        <v>398</v>
      </c>
      <c r="C10" s="136">
        <v>9.3471113198684801</v>
      </c>
      <c r="D10" s="118">
        <v>282</v>
      </c>
      <c r="E10" s="136">
        <v>18.675496688741699</v>
      </c>
      <c r="F10" s="118">
        <v>68</v>
      </c>
      <c r="G10" s="136">
        <v>3.7610619469026498</v>
      </c>
      <c r="H10" s="118">
        <v>120</v>
      </c>
      <c r="I10" s="136">
        <v>24.390243902439</v>
      </c>
      <c r="J10" s="118">
        <v>4</v>
      </c>
      <c r="K10" s="136">
        <v>0.14657383657017201</v>
      </c>
      <c r="L10" s="118">
        <v>872</v>
      </c>
      <c r="M10" s="136">
        <v>8.0763174956006303</v>
      </c>
      <c r="N10" s="37">
        <v>5238.97</v>
      </c>
      <c r="O10" s="157">
        <v>6.0079931192660601</v>
      </c>
    </row>
    <row r="11" spans="1:15">
      <c r="A11" s="294" t="s">
        <v>1096</v>
      </c>
      <c r="B11" s="118">
        <v>327</v>
      </c>
      <c r="C11" s="136">
        <v>7.6796618130577698</v>
      </c>
      <c r="D11" s="118">
        <v>306</v>
      </c>
      <c r="E11" s="136">
        <v>20.264900662251701</v>
      </c>
      <c r="F11" s="118">
        <v>50</v>
      </c>
      <c r="G11" s="136">
        <v>2.7654867256637199</v>
      </c>
      <c r="H11" s="118">
        <v>131</v>
      </c>
      <c r="I11" s="136">
        <v>26.626016260162601</v>
      </c>
      <c r="J11" s="118">
        <v>1</v>
      </c>
      <c r="K11" s="136">
        <v>3.6643459142543099E-2</v>
      </c>
      <c r="L11" s="118">
        <v>815</v>
      </c>
      <c r="M11" s="136">
        <v>7.5483930721496701</v>
      </c>
      <c r="N11" s="37">
        <v>2961.78</v>
      </c>
      <c r="O11" s="157">
        <v>3.6340858895705499</v>
      </c>
    </row>
    <row r="12" spans="1:15">
      <c r="A12" s="294" t="s">
        <v>1097</v>
      </c>
      <c r="B12" s="118">
        <v>132</v>
      </c>
      <c r="C12" s="136">
        <v>3.10004697040864</v>
      </c>
      <c r="D12" s="118">
        <v>154</v>
      </c>
      <c r="E12" s="136">
        <v>10.198675496688701</v>
      </c>
      <c r="F12" s="118">
        <v>191</v>
      </c>
      <c r="G12" s="136">
        <v>10.564159292035402</v>
      </c>
      <c r="H12" s="118">
        <v>3</v>
      </c>
      <c r="I12" s="136">
        <v>0.60975609756097604</v>
      </c>
      <c r="J12" s="118">
        <v>3</v>
      </c>
      <c r="K12" s="136">
        <v>0.109930377427629</v>
      </c>
      <c r="L12" s="118">
        <v>483</v>
      </c>
      <c r="M12" s="136">
        <v>4.4734648513476003</v>
      </c>
      <c r="N12" s="37">
        <v>2222.66</v>
      </c>
      <c r="O12" s="157">
        <v>4.6017805383022798</v>
      </c>
    </row>
    <row r="13" spans="1:15">
      <c r="A13" s="294" t="s">
        <v>1098</v>
      </c>
      <c r="B13" s="118">
        <v>4</v>
      </c>
      <c r="C13" s="136">
        <v>9.3940817285110403E-2</v>
      </c>
      <c r="D13" s="118">
        <v>54</v>
      </c>
      <c r="E13" s="136">
        <v>3.5761589403973502</v>
      </c>
      <c r="F13" s="118">
        <v>353</v>
      </c>
      <c r="G13" s="136">
        <v>19.5243362831858</v>
      </c>
      <c r="H13" s="79">
        <v>1</v>
      </c>
      <c r="I13" s="136">
        <v>0.203252032520325</v>
      </c>
      <c r="J13" s="31">
        <v>1</v>
      </c>
      <c r="K13" s="136">
        <v>3.6643459142543099E-2</v>
      </c>
      <c r="L13" s="118">
        <v>413</v>
      </c>
      <c r="M13" s="136">
        <v>3.8251366120218595</v>
      </c>
      <c r="N13" s="37">
        <v>2067.4299999999998</v>
      </c>
      <c r="O13" s="157">
        <v>5.0058837772397098</v>
      </c>
    </row>
    <row r="14" spans="1:15">
      <c r="A14" s="294" t="s">
        <v>1099</v>
      </c>
      <c r="B14" s="118">
        <v>2</v>
      </c>
      <c r="C14" s="136">
        <v>4.6970408642555202E-2</v>
      </c>
      <c r="D14" s="118">
        <v>16</v>
      </c>
      <c r="E14" s="136">
        <v>1.0596026490066199</v>
      </c>
      <c r="F14" s="118">
        <v>324</v>
      </c>
      <c r="G14" s="136">
        <v>17.920353982300899</v>
      </c>
      <c r="H14" s="118">
        <v>7</v>
      </c>
      <c r="I14" s="136">
        <v>1.4227642276422801</v>
      </c>
      <c r="J14" s="31">
        <v>1</v>
      </c>
      <c r="K14" s="136">
        <v>3.6643459142543099E-2</v>
      </c>
      <c r="L14" s="118">
        <v>350</v>
      </c>
      <c r="M14" s="136">
        <v>3.2416411966286902</v>
      </c>
      <c r="N14" s="37">
        <v>1240.18</v>
      </c>
      <c r="O14" s="157">
        <v>3.5433714285714304</v>
      </c>
    </row>
    <row r="15" spans="1:15">
      <c r="A15" s="294" t="s">
        <v>1100</v>
      </c>
      <c r="B15" s="118">
        <v>3</v>
      </c>
      <c r="C15" s="136">
        <v>7.0455612963832806E-2</v>
      </c>
      <c r="D15" s="118">
        <v>7</v>
      </c>
      <c r="E15" s="136">
        <v>0.46357615894039694</v>
      </c>
      <c r="F15" s="118">
        <v>202</v>
      </c>
      <c r="G15" s="136">
        <v>11.1725663716814</v>
      </c>
      <c r="H15" s="118">
        <v>4</v>
      </c>
      <c r="I15" s="136">
        <v>0.81300813008130102</v>
      </c>
      <c r="J15" s="31">
        <v>1</v>
      </c>
      <c r="K15" s="136">
        <v>3.6643459142543099E-2</v>
      </c>
      <c r="L15" s="118">
        <v>217</v>
      </c>
      <c r="M15" s="136">
        <v>2.0098175419097899</v>
      </c>
      <c r="N15" s="37">
        <v>1196.82</v>
      </c>
      <c r="O15" s="157">
        <v>5.5152995391705097</v>
      </c>
    </row>
    <row r="16" spans="1:15">
      <c r="A16" s="294" t="s">
        <v>1101</v>
      </c>
      <c r="B16" s="31">
        <v>1</v>
      </c>
      <c r="C16" s="136">
        <v>2.3485204321277601E-2</v>
      </c>
      <c r="D16" s="118">
        <v>9</v>
      </c>
      <c r="E16" s="136">
        <v>0.59602649006622499</v>
      </c>
      <c r="F16" s="118">
        <v>97</v>
      </c>
      <c r="G16" s="136">
        <v>5.365044247787611</v>
      </c>
      <c r="H16" s="118">
        <v>4</v>
      </c>
      <c r="I16" s="136">
        <v>0.81300813008130102</v>
      </c>
      <c r="J16" s="31">
        <v>0</v>
      </c>
      <c r="K16" s="136">
        <v>0</v>
      </c>
      <c r="L16" s="118">
        <v>111</v>
      </c>
      <c r="M16" s="136">
        <v>1.0280633509308099</v>
      </c>
      <c r="N16" s="37">
        <v>611.69000000000005</v>
      </c>
      <c r="O16" s="157">
        <v>5.5107207207207196</v>
      </c>
    </row>
    <row r="17" spans="1:15">
      <c r="A17" s="294" t="s">
        <v>1102</v>
      </c>
      <c r="B17" s="31">
        <v>0</v>
      </c>
      <c r="C17" s="136">
        <v>0</v>
      </c>
      <c r="D17" s="31">
        <v>0</v>
      </c>
      <c r="E17" s="136">
        <v>0</v>
      </c>
      <c r="F17" s="118">
        <v>31</v>
      </c>
      <c r="G17" s="136">
        <v>1.7146017699114997</v>
      </c>
      <c r="H17" s="118">
        <v>4</v>
      </c>
      <c r="I17" s="136">
        <v>0.81300813008130102</v>
      </c>
      <c r="J17" s="31">
        <v>0</v>
      </c>
      <c r="K17" s="136">
        <v>0</v>
      </c>
      <c r="L17" s="118">
        <v>35</v>
      </c>
      <c r="M17" s="136">
        <v>0.32416411966286901</v>
      </c>
      <c r="N17" s="37">
        <v>965.41</v>
      </c>
      <c r="O17" s="157">
        <v>27.583142857142899</v>
      </c>
    </row>
    <row r="18" spans="1:15">
      <c r="A18" s="294" t="s">
        <v>1092</v>
      </c>
      <c r="B18" s="118">
        <v>2371</v>
      </c>
      <c r="C18" s="136">
        <v>55.683419445749202</v>
      </c>
      <c r="D18" s="118">
        <v>477</v>
      </c>
      <c r="E18" s="136">
        <v>31.589403973509899</v>
      </c>
      <c r="F18" s="118">
        <v>474</v>
      </c>
      <c r="G18" s="136">
        <v>26.216814159291999</v>
      </c>
      <c r="H18" s="118">
        <v>163</v>
      </c>
      <c r="I18" s="136">
        <v>33.130081300813004</v>
      </c>
      <c r="J18" s="31">
        <v>2715</v>
      </c>
      <c r="K18" s="136">
        <v>99.486991572004413</v>
      </c>
      <c r="L18" s="118">
        <v>6200</v>
      </c>
      <c r="M18" s="136">
        <v>57.423358340279698</v>
      </c>
      <c r="N18" s="37">
        <v>40422.339999999997</v>
      </c>
      <c r="O18" s="157">
        <v>6.5197322580645194</v>
      </c>
    </row>
    <row r="19" spans="1:15">
      <c r="A19" s="294"/>
      <c r="B19" s="118"/>
      <c r="C19" s="145"/>
      <c r="D19" s="118"/>
      <c r="E19" s="145"/>
      <c r="F19" s="118"/>
      <c r="G19" s="145"/>
      <c r="H19" s="118"/>
      <c r="I19" s="145"/>
      <c r="J19" s="118"/>
      <c r="K19" s="145"/>
      <c r="L19" s="118"/>
      <c r="M19" s="145"/>
      <c r="N19" s="33"/>
      <c r="O19" s="32"/>
    </row>
    <row r="20" spans="1:15" s="97" customFormat="1" ht="17.25" customHeight="1" thickBot="1">
      <c r="A20" s="662" t="s">
        <v>629</v>
      </c>
      <c r="B20" s="691">
        <f>SUM(B8:B19)</f>
        <v>4258</v>
      </c>
      <c r="C20" s="692"/>
      <c r="D20" s="691">
        <f>SUM(D8:D19)</f>
        <v>1510</v>
      </c>
      <c r="E20" s="692"/>
      <c r="F20" s="691">
        <f>SUM(F8:F19)</f>
        <v>1808</v>
      </c>
      <c r="G20" s="692"/>
      <c r="H20" s="691">
        <f>SUM(H8:H19)</f>
        <v>492</v>
      </c>
      <c r="I20" s="692"/>
      <c r="J20" s="691">
        <f>SUM(J8:J19)</f>
        <v>2729</v>
      </c>
      <c r="K20" s="692"/>
      <c r="L20" s="691">
        <f>SUM(L8:L19)</f>
        <v>10797</v>
      </c>
      <c r="M20" s="692"/>
      <c r="N20" s="693">
        <f>SUM(N8:N19)</f>
        <v>61690.609999999993</v>
      </c>
      <c r="O20" s="250">
        <v>13.57</v>
      </c>
    </row>
  </sheetData>
  <mergeCells count="12">
    <mergeCell ref="O5:O7"/>
    <mergeCell ref="A1:O1"/>
    <mergeCell ref="A3:O3"/>
    <mergeCell ref="A5:A7"/>
    <mergeCell ref="B5:M5"/>
    <mergeCell ref="B6:C6"/>
    <mergeCell ref="D6:E6"/>
    <mergeCell ref="F6:G6"/>
    <mergeCell ref="H6:I6"/>
    <mergeCell ref="J6:K6"/>
    <mergeCell ref="L6:M6"/>
    <mergeCell ref="N5:N7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>
  <sheetPr codeName="Hoja76">
    <tabColor rgb="FFFF0000"/>
    <pageSetUpPr fitToPage="1"/>
  </sheetPr>
  <dimension ref="A1:I31"/>
  <sheetViews>
    <sheetView view="pageBreakPreview" topLeftCell="A46" zoomScale="75" zoomScaleNormal="75" workbookViewId="0">
      <selection activeCell="E26" sqref="E26"/>
    </sheetView>
  </sheetViews>
  <sheetFormatPr baseColWidth="10" defaultRowHeight="12.75"/>
  <cols>
    <col min="1" max="1" width="46" customWidth="1"/>
    <col min="2" max="9" width="15.85546875" customWidth="1"/>
  </cols>
  <sheetData>
    <row r="1" spans="1:9" ht="18">
      <c r="A1" s="1150" t="s">
        <v>856</v>
      </c>
      <c r="B1" s="1150"/>
      <c r="C1" s="1150"/>
      <c r="D1" s="1150"/>
      <c r="E1" s="1150"/>
      <c r="F1" s="1150"/>
      <c r="G1" s="1150"/>
      <c r="H1" s="1150"/>
      <c r="I1" s="1150"/>
    </row>
    <row r="3" spans="1:9" ht="21" customHeight="1">
      <c r="A3" s="1277" t="s">
        <v>678</v>
      </c>
      <c r="B3" s="1277"/>
      <c r="C3" s="1277"/>
      <c r="D3" s="1277"/>
      <c r="E3" s="1277"/>
      <c r="F3" s="1277"/>
      <c r="G3" s="1277"/>
      <c r="H3" s="1277"/>
      <c r="I3" s="1277"/>
    </row>
    <row r="4" spans="1:9" ht="13.5" thickBot="1">
      <c r="A4" s="89"/>
      <c r="B4" s="89"/>
      <c r="C4" s="89"/>
      <c r="D4" s="89"/>
      <c r="E4" s="89"/>
      <c r="F4" s="89"/>
      <c r="G4" s="89"/>
      <c r="H4" s="89"/>
      <c r="I4" s="89"/>
    </row>
    <row r="5" spans="1:9" s="493" customFormat="1" ht="26.25" customHeight="1">
      <c r="A5" s="1279" t="s">
        <v>1103</v>
      </c>
      <c r="B5" s="1154" t="s">
        <v>877</v>
      </c>
      <c r="C5" s="1077"/>
      <c r="D5" s="1077"/>
      <c r="E5" s="1250" t="s">
        <v>1104</v>
      </c>
      <c r="F5" s="1154" t="s">
        <v>1027</v>
      </c>
      <c r="G5" s="1077"/>
      <c r="H5" s="1077"/>
      <c r="I5" s="1077"/>
    </row>
    <row r="6" spans="1:9" s="493" customFormat="1" ht="34.5" customHeight="1">
      <c r="A6" s="1280"/>
      <c r="B6" s="383"/>
      <c r="C6" s="490" t="s">
        <v>1105</v>
      </c>
      <c r="D6" s="491"/>
      <c r="E6" s="1251"/>
      <c r="F6" s="1268" t="s">
        <v>937</v>
      </c>
      <c r="G6" s="1269"/>
      <c r="H6" s="494" t="s">
        <v>1106</v>
      </c>
      <c r="I6" s="495" t="s">
        <v>860</v>
      </c>
    </row>
    <row r="7" spans="1:9" s="493" customFormat="1" ht="35.25" customHeight="1" thickBot="1">
      <c r="A7" s="1281"/>
      <c r="B7" s="206" t="s">
        <v>1107</v>
      </c>
      <c r="C7" s="206" t="s">
        <v>1108</v>
      </c>
      <c r="D7" s="206" t="s">
        <v>507</v>
      </c>
      <c r="E7" s="1252"/>
      <c r="F7" s="206" t="s">
        <v>867</v>
      </c>
      <c r="G7" s="206" t="s">
        <v>868</v>
      </c>
      <c r="H7" s="381" t="s">
        <v>890</v>
      </c>
      <c r="I7" s="390" t="s">
        <v>1109</v>
      </c>
    </row>
    <row r="8" spans="1:9" s="97" customFormat="1" ht="23.25" customHeight="1">
      <c r="A8" s="158" t="s">
        <v>1110</v>
      </c>
      <c r="B8" s="694">
        <v>598</v>
      </c>
      <c r="C8" s="694">
        <v>59</v>
      </c>
      <c r="D8" s="689">
        <v>657</v>
      </c>
      <c r="E8" s="694">
        <v>657</v>
      </c>
      <c r="F8" s="695">
        <v>137.94</v>
      </c>
      <c r="G8" s="695">
        <v>1303.22</v>
      </c>
      <c r="H8" s="695">
        <v>214.08</v>
      </c>
      <c r="I8" s="696">
        <v>1655.24</v>
      </c>
    </row>
    <row r="9" spans="1:9">
      <c r="A9" s="92"/>
      <c r="B9" s="311"/>
      <c r="C9" s="311"/>
      <c r="D9" s="311"/>
      <c r="E9" s="311"/>
      <c r="F9" s="247"/>
      <c r="G9" s="247"/>
      <c r="H9" s="247"/>
      <c r="I9" s="697"/>
    </row>
    <row r="10" spans="1:9" ht="14.1" customHeight="1">
      <c r="A10" s="92" t="s">
        <v>1111</v>
      </c>
      <c r="B10" s="311">
        <v>419</v>
      </c>
      <c r="C10" s="311">
        <v>246</v>
      </c>
      <c r="D10" s="311">
        <v>665</v>
      </c>
      <c r="E10" s="311">
        <v>208</v>
      </c>
      <c r="F10" s="247">
        <v>149.19</v>
      </c>
      <c r="G10" s="247">
        <v>495.93</v>
      </c>
      <c r="H10" s="247">
        <v>236.58</v>
      </c>
      <c r="I10" s="697">
        <v>881.7</v>
      </c>
    </row>
    <row r="11" spans="1:9" ht="14.1" customHeight="1">
      <c r="A11" s="92" t="s">
        <v>1112</v>
      </c>
      <c r="B11" s="311">
        <v>83</v>
      </c>
      <c r="C11" s="311">
        <v>59</v>
      </c>
      <c r="D11" s="311">
        <v>142</v>
      </c>
      <c r="E11" s="311">
        <v>23</v>
      </c>
      <c r="F11" s="247">
        <v>62.46</v>
      </c>
      <c r="G11" s="247">
        <v>299.94</v>
      </c>
      <c r="H11" s="247">
        <v>205.41</v>
      </c>
      <c r="I11" s="697">
        <v>567.80999999999995</v>
      </c>
    </row>
    <row r="12" spans="1:9" ht="14.1" customHeight="1">
      <c r="A12" s="92" t="s">
        <v>1113</v>
      </c>
      <c r="B12" s="311">
        <v>165</v>
      </c>
      <c r="C12" s="311">
        <v>35</v>
      </c>
      <c r="D12" s="311">
        <v>200</v>
      </c>
      <c r="E12" s="311">
        <v>94</v>
      </c>
      <c r="F12" s="247">
        <v>83.33</v>
      </c>
      <c r="G12" s="247">
        <v>127.71</v>
      </c>
      <c r="H12" s="247">
        <v>22.01</v>
      </c>
      <c r="I12" s="697">
        <v>233.05</v>
      </c>
    </row>
    <row r="13" spans="1:9" ht="14.1" customHeight="1">
      <c r="A13" s="92" t="s">
        <v>1114</v>
      </c>
      <c r="B13" s="311">
        <v>59</v>
      </c>
      <c r="C13" s="311">
        <v>53</v>
      </c>
      <c r="D13" s="311">
        <v>112</v>
      </c>
      <c r="E13" s="311">
        <v>20</v>
      </c>
      <c r="F13" s="247">
        <v>18.07</v>
      </c>
      <c r="G13" s="247">
        <v>24.32</v>
      </c>
      <c r="H13" s="247">
        <v>14.68</v>
      </c>
      <c r="I13" s="697">
        <v>57.07</v>
      </c>
    </row>
    <row r="14" spans="1:9" ht="14.1" customHeight="1">
      <c r="A14" s="92" t="s">
        <v>1115</v>
      </c>
      <c r="B14" s="311">
        <v>74</v>
      </c>
      <c r="C14" s="311">
        <v>146</v>
      </c>
      <c r="D14" s="311">
        <v>220</v>
      </c>
      <c r="E14" s="311">
        <v>9</v>
      </c>
      <c r="F14" s="247">
        <v>163.28</v>
      </c>
      <c r="G14" s="247">
        <v>330.61</v>
      </c>
      <c r="H14" s="247">
        <v>1610.03</v>
      </c>
      <c r="I14" s="697">
        <v>2103.92</v>
      </c>
    </row>
    <row r="15" spans="1:9" ht="14.1" customHeight="1">
      <c r="A15" s="92" t="s">
        <v>1127</v>
      </c>
      <c r="B15" s="311">
        <v>69</v>
      </c>
      <c r="C15" s="311">
        <v>57</v>
      </c>
      <c r="D15" s="311">
        <v>126</v>
      </c>
      <c r="E15" s="311">
        <v>15</v>
      </c>
      <c r="F15" s="247">
        <v>287.33</v>
      </c>
      <c r="G15" s="247">
        <v>1265.42</v>
      </c>
      <c r="H15" s="247">
        <v>878.36</v>
      </c>
      <c r="I15" s="697">
        <v>2431.11</v>
      </c>
    </row>
    <row r="16" spans="1:9" ht="14.1" customHeight="1">
      <c r="A16" s="92" t="s">
        <v>1128</v>
      </c>
      <c r="B16" s="311">
        <v>21</v>
      </c>
      <c r="C16" s="311">
        <v>20</v>
      </c>
      <c r="D16" s="311">
        <v>41</v>
      </c>
      <c r="E16" s="311">
        <v>41</v>
      </c>
      <c r="F16" s="247">
        <v>32.130000000000003</v>
      </c>
      <c r="G16" s="247">
        <v>24.61</v>
      </c>
      <c r="H16" s="247">
        <v>31.86</v>
      </c>
      <c r="I16" s="697">
        <v>88.6</v>
      </c>
    </row>
    <row r="17" spans="1:9" ht="14.1" customHeight="1">
      <c r="A17" s="92" t="s">
        <v>1129</v>
      </c>
      <c r="B17" s="311">
        <v>243</v>
      </c>
      <c r="C17" s="311">
        <v>114</v>
      </c>
      <c r="D17" s="311">
        <v>357</v>
      </c>
      <c r="E17" s="311">
        <v>32</v>
      </c>
      <c r="F17" s="247">
        <v>93.81</v>
      </c>
      <c r="G17" s="247">
        <v>260.52</v>
      </c>
      <c r="H17" s="247">
        <v>23.83</v>
      </c>
      <c r="I17" s="697">
        <v>378.16</v>
      </c>
    </row>
    <row r="18" spans="1:9" ht="14.1" customHeight="1">
      <c r="A18" s="92" t="s">
        <v>1130</v>
      </c>
      <c r="B18" s="311">
        <v>25</v>
      </c>
      <c r="C18" s="311">
        <v>7</v>
      </c>
      <c r="D18" s="311">
        <v>32</v>
      </c>
      <c r="E18" s="311">
        <v>32</v>
      </c>
      <c r="F18" s="247">
        <v>13.92</v>
      </c>
      <c r="G18" s="247">
        <v>17.059999999999999</v>
      </c>
      <c r="H18" s="247">
        <v>7.98</v>
      </c>
      <c r="I18" s="697">
        <v>38.96</v>
      </c>
    </row>
    <row r="19" spans="1:9" ht="14.1" customHeight="1">
      <c r="A19" s="92" t="s">
        <v>1131</v>
      </c>
      <c r="B19" s="311">
        <v>184</v>
      </c>
      <c r="C19" s="311">
        <v>56</v>
      </c>
      <c r="D19" s="311">
        <v>240</v>
      </c>
      <c r="E19" s="311">
        <v>240</v>
      </c>
      <c r="F19" s="247">
        <v>1541.03</v>
      </c>
      <c r="G19" s="247">
        <v>592.44000000000005</v>
      </c>
      <c r="H19" s="247">
        <v>214.92</v>
      </c>
      <c r="I19" s="697">
        <v>2348.39</v>
      </c>
    </row>
    <row r="20" spans="1:9" ht="14.1" customHeight="1">
      <c r="A20" s="92" t="s">
        <v>1142</v>
      </c>
      <c r="B20" s="311">
        <v>332</v>
      </c>
      <c r="C20" s="311">
        <v>113</v>
      </c>
      <c r="D20" s="311">
        <v>445</v>
      </c>
      <c r="E20" s="311">
        <v>285</v>
      </c>
      <c r="F20" s="247">
        <v>2952.27</v>
      </c>
      <c r="G20" s="247">
        <v>2399.25</v>
      </c>
      <c r="H20" s="247">
        <v>1587.11</v>
      </c>
      <c r="I20" s="697">
        <v>6938.63</v>
      </c>
    </row>
    <row r="21" spans="1:9" ht="14.1" customHeight="1">
      <c r="A21" s="92" t="s">
        <v>1143</v>
      </c>
      <c r="B21" s="311">
        <v>5</v>
      </c>
      <c r="C21" s="289">
        <v>5</v>
      </c>
      <c r="D21" s="311">
        <v>10</v>
      </c>
      <c r="E21" s="311">
        <v>4</v>
      </c>
      <c r="F21" s="247">
        <v>1.86</v>
      </c>
      <c r="G21" s="247">
        <v>7.88</v>
      </c>
      <c r="H21" s="247">
        <v>34.26</v>
      </c>
      <c r="I21" s="697">
        <v>44</v>
      </c>
    </row>
    <row r="22" spans="1:9" ht="14.1" customHeight="1">
      <c r="A22" s="92" t="s">
        <v>1144</v>
      </c>
      <c r="B22" s="311">
        <v>197</v>
      </c>
      <c r="C22" s="311">
        <v>187</v>
      </c>
      <c r="D22" s="311">
        <v>384</v>
      </c>
      <c r="E22" s="311">
        <v>76</v>
      </c>
      <c r="F22" s="247">
        <v>1090.6099999999999</v>
      </c>
      <c r="G22" s="247">
        <v>1018.99</v>
      </c>
      <c r="H22" s="247">
        <v>1258.94</v>
      </c>
      <c r="I22" s="697">
        <v>3368.54</v>
      </c>
    </row>
    <row r="23" spans="1:9" s="97" customFormat="1" ht="14.1" customHeight="1">
      <c r="A23" s="93" t="s">
        <v>1145</v>
      </c>
      <c r="B23" s="689">
        <v>1876</v>
      </c>
      <c r="C23" s="689">
        <v>1098</v>
      </c>
      <c r="D23" s="689">
        <v>2974</v>
      </c>
      <c r="E23" s="689">
        <v>1079</v>
      </c>
      <c r="F23" s="695">
        <v>6489.29</v>
      </c>
      <c r="G23" s="695">
        <v>6864.68</v>
      </c>
      <c r="H23" s="695">
        <v>6125.97</v>
      </c>
      <c r="I23" s="248">
        <v>19479.939999999999</v>
      </c>
    </row>
    <row r="24" spans="1:9" ht="14.1" customHeight="1">
      <c r="A24" s="92"/>
      <c r="B24" s="311"/>
      <c r="C24" s="311"/>
      <c r="D24" s="311"/>
      <c r="E24" s="311"/>
      <c r="F24" s="247"/>
      <c r="G24" s="247"/>
      <c r="H24" s="247"/>
      <c r="I24" s="697"/>
    </row>
    <row r="25" spans="1:9" s="97" customFormat="1" ht="14.1" customHeight="1">
      <c r="A25" s="93" t="s">
        <v>1146</v>
      </c>
      <c r="B25" s="689">
        <v>1605</v>
      </c>
      <c r="C25" s="689">
        <v>3975</v>
      </c>
      <c r="D25" s="689">
        <v>5580</v>
      </c>
      <c r="E25" s="689">
        <v>134</v>
      </c>
      <c r="F25" s="695">
        <v>10187.41</v>
      </c>
      <c r="G25" s="695">
        <v>22268.74</v>
      </c>
      <c r="H25" s="695">
        <v>3589.5</v>
      </c>
      <c r="I25" s="248">
        <v>36045.65</v>
      </c>
    </row>
    <row r="26" spans="1:9" ht="14.1" customHeight="1">
      <c r="A26" s="92"/>
      <c r="B26" s="689"/>
      <c r="C26" s="689"/>
      <c r="D26" s="311"/>
      <c r="E26" s="689"/>
      <c r="F26" s="695"/>
      <c r="G26" s="695"/>
      <c r="H26" s="695"/>
      <c r="I26" s="248"/>
    </row>
    <row r="27" spans="1:9" s="97" customFormat="1" ht="14.1" customHeight="1">
      <c r="A27" s="93" t="s">
        <v>1147</v>
      </c>
      <c r="B27" s="689">
        <v>1274</v>
      </c>
      <c r="C27" s="698">
        <v>0</v>
      </c>
      <c r="D27" s="689">
        <v>1274</v>
      </c>
      <c r="E27" s="699">
        <v>0</v>
      </c>
      <c r="F27" s="695">
        <v>762.06</v>
      </c>
      <c r="G27" s="695">
        <v>2220.7399999999998</v>
      </c>
      <c r="H27" s="695">
        <v>910.41</v>
      </c>
      <c r="I27" s="248">
        <v>3893.21</v>
      </c>
    </row>
    <row r="28" spans="1:9" ht="14.1" customHeight="1">
      <c r="A28" s="92"/>
      <c r="B28" s="689"/>
      <c r="C28" s="689"/>
      <c r="D28" s="311"/>
      <c r="E28" s="689"/>
      <c r="F28" s="695"/>
      <c r="G28" s="695"/>
      <c r="H28" s="695"/>
      <c r="I28" s="248"/>
    </row>
    <row r="29" spans="1:9" s="97" customFormat="1" ht="14.1" customHeight="1">
      <c r="A29" s="93" t="s">
        <v>1148</v>
      </c>
      <c r="B29" s="689">
        <v>201</v>
      </c>
      <c r="C29" s="689">
        <v>111</v>
      </c>
      <c r="D29" s="689">
        <v>312</v>
      </c>
      <c r="E29" s="689">
        <v>312</v>
      </c>
      <c r="F29" s="695">
        <v>127.56</v>
      </c>
      <c r="G29" s="695">
        <v>429.11</v>
      </c>
      <c r="H29" s="695">
        <v>59.9</v>
      </c>
      <c r="I29" s="248">
        <v>616.57000000000005</v>
      </c>
    </row>
    <row r="30" spans="1:9">
      <c r="A30" s="92"/>
      <c r="B30" s="311"/>
      <c r="C30" s="311"/>
      <c r="D30" s="311"/>
      <c r="E30" s="311"/>
      <c r="F30" s="247"/>
      <c r="G30" s="247"/>
      <c r="H30" s="247"/>
      <c r="I30" s="697"/>
    </row>
    <row r="31" spans="1:9" s="97" customFormat="1" ht="18.75" customHeight="1" thickBot="1">
      <c r="A31" s="252" t="s">
        <v>629</v>
      </c>
      <c r="B31" s="691">
        <f t="shared" ref="B31:I31" si="0">SUM(B29,B27,B25,B23,B8)</f>
        <v>5554</v>
      </c>
      <c r="C31" s="691">
        <f t="shared" si="0"/>
        <v>5243</v>
      </c>
      <c r="D31" s="691">
        <f t="shared" si="0"/>
        <v>10797</v>
      </c>
      <c r="E31" s="691">
        <f t="shared" si="0"/>
        <v>2182</v>
      </c>
      <c r="F31" s="249">
        <f t="shared" si="0"/>
        <v>17704.259999999998</v>
      </c>
      <c r="G31" s="249">
        <f t="shared" si="0"/>
        <v>33086.49</v>
      </c>
      <c r="H31" s="249">
        <f t="shared" si="0"/>
        <v>10899.859999999999</v>
      </c>
      <c r="I31" s="250">
        <f t="shared" si="0"/>
        <v>61690.609999999993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>
  <sheetPr codeName="Hoja77">
    <tabColor rgb="FFFF0000"/>
    <pageSetUpPr fitToPage="1"/>
  </sheetPr>
  <dimension ref="A1:N28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8" customWidth="1"/>
    <col min="2" max="13" width="16.85546875" customWidth="1"/>
  </cols>
  <sheetData>
    <row r="1" spans="1:14" ht="18">
      <c r="A1" s="1150" t="s">
        <v>856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</row>
    <row r="3" spans="1:14" ht="24.75" customHeight="1">
      <c r="A3" s="1277" t="s">
        <v>1232</v>
      </c>
      <c r="B3" s="1277"/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</row>
    <row r="4" spans="1:14" ht="13.5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4" ht="28.5" customHeight="1">
      <c r="A5" s="140" t="s">
        <v>1017</v>
      </c>
      <c r="B5" s="1154" t="s">
        <v>1110</v>
      </c>
      <c r="C5" s="1155"/>
      <c r="D5" s="1154" t="s">
        <v>1145</v>
      </c>
      <c r="E5" s="1155"/>
      <c r="F5" s="1154" t="s">
        <v>1146</v>
      </c>
      <c r="G5" s="1155"/>
      <c r="H5" s="1154" t="s">
        <v>1147</v>
      </c>
      <c r="I5" s="1155"/>
      <c r="J5" s="1154" t="s">
        <v>1148</v>
      </c>
      <c r="K5" s="1155"/>
      <c r="L5" s="1154" t="s">
        <v>507</v>
      </c>
      <c r="M5" s="1077"/>
    </row>
    <row r="6" spans="1:14" ht="28.5" customHeight="1" thickBot="1">
      <c r="A6" s="141" t="s">
        <v>1023</v>
      </c>
      <c r="B6" s="206" t="s">
        <v>812</v>
      </c>
      <c r="C6" s="206" t="s">
        <v>940</v>
      </c>
      <c r="D6" s="206" t="s">
        <v>812</v>
      </c>
      <c r="E6" s="206" t="s">
        <v>940</v>
      </c>
      <c r="F6" s="206" t="s">
        <v>812</v>
      </c>
      <c r="G6" s="206" t="s">
        <v>940</v>
      </c>
      <c r="H6" s="206" t="s">
        <v>812</v>
      </c>
      <c r="I6" s="206" t="s">
        <v>940</v>
      </c>
      <c r="J6" s="206" t="s">
        <v>812</v>
      </c>
      <c r="K6" s="206" t="s">
        <v>940</v>
      </c>
      <c r="L6" s="206" t="s">
        <v>812</v>
      </c>
      <c r="M6" s="398" t="s">
        <v>940</v>
      </c>
      <c r="N6" s="6"/>
    </row>
    <row r="7" spans="1:14" s="114" customFormat="1" ht="28.5" customHeight="1">
      <c r="A7" s="325" t="s">
        <v>10</v>
      </c>
      <c r="B7" s="701">
        <v>2</v>
      </c>
      <c r="C7" s="676">
        <v>2.17</v>
      </c>
      <c r="D7" s="309">
        <v>39</v>
      </c>
      <c r="E7" s="702">
        <v>42.3913043478261</v>
      </c>
      <c r="F7" s="309">
        <v>47</v>
      </c>
      <c r="G7" s="703">
        <v>51.086956521739097</v>
      </c>
      <c r="H7" s="309">
        <v>4</v>
      </c>
      <c r="I7" s="703">
        <v>4.3478260869565197</v>
      </c>
      <c r="J7" s="309">
        <v>0</v>
      </c>
      <c r="K7" s="703">
        <v>0</v>
      </c>
      <c r="L7" s="311">
        <v>92</v>
      </c>
      <c r="M7" s="704">
        <v>0.85208854311382798</v>
      </c>
      <c r="N7" s="700"/>
    </row>
    <row r="8" spans="1:14" s="114" customFormat="1" ht="14.1" customHeight="1">
      <c r="A8" s="326" t="s">
        <v>519</v>
      </c>
      <c r="B8" s="705">
        <v>76</v>
      </c>
      <c r="C8" s="677">
        <v>12.62</v>
      </c>
      <c r="D8" s="311">
        <v>299</v>
      </c>
      <c r="E8" s="703">
        <v>49.667774086378706</v>
      </c>
      <c r="F8" s="311">
        <v>154</v>
      </c>
      <c r="G8" s="703">
        <v>25.581395348837201</v>
      </c>
      <c r="H8" s="311">
        <v>68</v>
      </c>
      <c r="I8" s="703">
        <v>11.295681063122903</v>
      </c>
      <c r="J8" s="311">
        <v>5</v>
      </c>
      <c r="K8" s="703">
        <v>0.83056478405315604</v>
      </c>
      <c r="L8" s="311">
        <v>602</v>
      </c>
      <c r="M8" s="706">
        <v>5.5756228582013527</v>
      </c>
      <c r="N8" s="700"/>
    </row>
    <row r="9" spans="1:14" s="114" customFormat="1" ht="14.1" customHeight="1">
      <c r="A9" s="326" t="s">
        <v>522</v>
      </c>
      <c r="B9" s="705">
        <v>67</v>
      </c>
      <c r="C9" s="677">
        <v>1.87</v>
      </c>
      <c r="D9" s="311">
        <v>292</v>
      </c>
      <c r="E9" s="703">
        <v>8.1541468863446003</v>
      </c>
      <c r="F9" s="311">
        <v>2565</v>
      </c>
      <c r="G9" s="703">
        <v>71.628036861211996</v>
      </c>
      <c r="H9" s="311">
        <v>462</v>
      </c>
      <c r="I9" s="703">
        <v>12.9014241831891</v>
      </c>
      <c r="J9" s="311">
        <v>195</v>
      </c>
      <c r="K9" s="703">
        <v>5.4454063110862903</v>
      </c>
      <c r="L9" s="311">
        <v>3581</v>
      </c>
      <c r="M9" s="707">
        <v>33.166620357506716</v>
      </c>
      <c r="N9" s="700"/>
    </row>
    <row r="10" spans="1:14" s="114" customFormat="1" ht="14.1" customHeight="1">
      <c r="A10" s="326" t="s">
        <v>513</v>
      </c>
      <c r="B10" s="705">
        <v>49</v>
      </c>
      <c r="C10" s="677">
        <v>6.23</v>
      </c>
      <c r="D10" s="311">
        <v>354</v>
      </c>
      <c r="E10" s="703">
        <v>45.095541401273891</v>
      </c>
      <c r="F10" s="311">
        <v>269</v>
      </c>
      <c r="G10" s="703">
        <v>34.267515923566897</v>
      </c>
      <c r="H10" s="311">
        <v>111</v>
      </c>
      <c r="I10" s="703">
        <v>14.140127388534999</v>
      </c>
      <c r="J10" s="311">
        <v>2</v>
      </c>
      <c r="K10" s="703">
        <v>0.25477707006369399</v>
      </c>
      <c r="L10" s="311">
        <v>785</v>
      </c>
      <c r="M10" s="706">
        <v>7.2705381124386408</v>
      </c>
      <c r="N10" s="700"/>
    </row>
    <row r="11" spans="1:14" s="114" customFormat="1" ht="14.1" customHeight="1">
      <c r="A11" s="326" t="s">
        <v>1033</v>
      </c>
      <c r="B11" s="705">
        <v>5</v>
      </c>
      <c r="C11" s="677">
        <v>0.46</v>
      </c>
      <c r="D11" s="311">
        <v>388</v>
      </c>
      <c r="E11" s="703">
        <v>35.959221501390203</v>
      </c>
      <c r="F11" s="311">
        <v>508</v>
      </c>
      <c r="G11" s="703">
        <v>47.080630213160291</v>
      </c>
      <c r="H11" s="311">
        <v>128</v>
      </c>
      <c r="I11" s="703">
        <v>11.862835959221499</v>
      </c>
      <c r="J11" s="311">
        <v>50</v>
      </c>
      <c r="K11" s="703">
        <v>4.6339202965709001</v>
      </c>
      <c r="L11" s="311">
        <v>1079</v>
      </c>
      <c r="M11" s="706">
        <v>9.9935167176067417</v>
      </c>
      <c r="N11" s="700"/>
    </row>
    <row r="12" spans="1:14" s="114" customFormat="1" ht="14.1" customHeight="1">
      <c r="A12" s="326" t="s">
        <v>516</v>
      </c>
      <c r="B12" s="239">
        <v>0</v>
      </c>
      <c r="C12" s="677">
        <v>0</v>
      </c>
      <c r="D12" s="311">
        <v>12</v>
      </c>
      <c r="E12" s="703">
        <v>2.6726057906458802</v>
      </c>
      <c r="F12" s="311">
        <v>415</v>
      </c>
      <c r="G12" s="703">
        <v>92.427616926503305</v>
      </c>
      <c r="H12" s="311">
        <v>20</v>
      </c>
      <c r="I12" s="703">
        <v>4.4543429844098004</v>
      </c>
      <c r="J12" s="311">
        <v>2</v>
      </c>
      <c r="K12" s="703">
        <v>0.44543429844097998</v>
      </c>
      <c r="L12" s="311">
        <v>449</v>
      </c>
      <c r="M12" s="707">
        <v>4.1585625636750949</v>
      </c>
      <c r="N12" s="700"/>
    </row>
    <row r="13" spans="1:14" s="114" customFormat="1" ht="14.1" customHeight="1">
      <c r="A13" s="326" t="s">
        <v>523</v>
      </c>
      <c r="B13" s="705">
        <v>5</v>
      </c>
      <c r="C13" s="677">
        <v>16.13</v>
      </c>
      <c r="D13" s="311">
        <v>8</v>
      </c>
      <c r="E13" s="703">
        <v>25.806451612903196</v>
      </c>
      <c r="F13" s="311">
        <v>17</v>
      </c>
      <c r="G13" s="703">
        <v>54.838709677419402</v>
      </c>
      <c r="H13" s="311">
        <v>1</v>
      </c>
      <c r="I13" s="703">
        <v>3.2258064516128995</v>
      </c>
      <c r="J13" s="311">
        <v>0</v>
      </c>
      <c r="K13" s="703">
        <v>0</v>
      </c>
      <c r="L13" s="311">
        <v>31</v>
      </c>
      <c r="M13" s="706">
        <v>0.28711679170139853</v>
      </c>
      <c r="N13" s="700"/>
    </row>
    <row r="14" spans="1:14" s="114" customFormat="1" ht="14.1" customHeight="1">
      <c r="A14" s="326" t="s">
        <v>1035</v>
      </c>
      <c r="B14" s="705">
        <v>13</v>
      </c>
      <c r="C14" s="677">
        <v>11.61</v>
      </c>
      <c r="D14" s="311">
        <v>53</v>
      </c>
      <c r="E14" s="703">
        <v>47.321428571428598</v>
      </c>
      <c r="F14" s="311">
        <v>40</v>
      </c>
      <c r="G14" s="703">
        <v>35.714285714285701</v>
      </c>
      <c r="H14" s="311">
        <v>4</v>
      </c>
      <c r="I14" s="703">
        <v>3.5714285714285698</v>
      </c>
      <c r="J14" s="708">
        <v>2</v>
      </c>
      <c r="K14" s="703">
        <v>1.78571428571429</v>
      </c>
      <c r="L14" s="311">
        <v>112</v>
      </c>
      <c r="M14" s="706">
        <v>1.0373251829211818</v>
      </c>
      <c r="N14" s="700"/>
    </row>
    <row r="15" spans="1:14" s="114" customFormat="1" ht="14.1" customHeight="1">
      <c r="A15" s="326" t="s">
        <v>1036</v>
      </c>
      <c r="B15" s="705">
        <v>77</v>
      </c>
      <c r="C15" s="677">
        <v>22.99</v>
      </c>
      <c r="D15" s="311">
        <v>106</v>
      </c>
      <c r="E15" s="703">
        <v>31.641791044776099</v>
      </c>
      <c r="F15" s="311">
        <v>98</v>
      </c>
      <c r="G15" s="703">
        <v>29.253731343283604</v>
      </c>
      <c r="H15" s="311">
        <v>50</v>
      </c>
      <c r="I15" s="703">
        <v>14.9253731343284</v>
      </c>
      <c r="J15" s="709">
        <v>4</v>
      </c>
      <c r="K15" s="703">
        <v>1.1940298507462701</v>
      </c>
      <c r="L15" s="311">
        <v>335</v>
      </c>
      <c r="M15" s="706">
        <v>3.1027137167731773</v>
      </c>
      <c r="N15" s="700"/>
    </row>
    <row r="16" spans="1:14" s="114" customFormat="1" ht="14.1" customHeight="1">
      <c r="A16" s="326" t="s">
        <v>514</v>
      </c>
      <c r="B16" s="705">
        <v>59</v>
      </c>
      <c r="C16" s="677">
        <v>27.19</v>
      </c>
      <c r="D16" s="311">
        <v>105</v>
      </c>
      <c r="E16" s="703">
        <v>48.387096774193608</v>
      </c>
      <c r="F16" s="311">
        <v>29</v>
      </c>
      <c r="G16" s="703">
        <v>13.364055299539199</v>
      </c>
      <c r="H16" s="311">
        <v>24</v>
      </c>
      <c r="I16" s="703">
        <v>11.0599078341014</v>
      </c>
      <c r="J16" s="708">
        <v>0</v>
      </c>
      <c r="K16" s="703">
        <v>0</v>
      </c>
      <c r="L16" s="311">
        <v>217</v>
      </c>
      <c r="M16" s="706">
        <v>2.0098175419097899</v>
      </c>
      <c r="N16" s="700"/>
    </row>
    <row r="17" spans="1:14" s="114" customFormat="1" ht="14.1" customHeight="1">
      <c r="A17" s="326" t="s">
        <v>1025</v>
      </c>
      <c r="B17" s="705">
        <v>108</v>
      </c>
      <c r="C17" s="677">
        <v>13.11</v>
      </c>
      <c r="D17" s="311">
        <v>336</v>
      </c>
      <c r="E17" s="703">
        <v>40.776699029126199</v>
      </c>
      <c r="F17" s="311">
        <v>179</v>
      </c>
      <c r="G17" s="703">
        <v>21.723300970873801</v>
      </c>
      <c r="H17" s="311">
        <v>185</v>
      </c>
      <c r="I17" s="703">
        <v>22.4514563106796</v>
      </c>
      <c r="J17" s="708">
        <v>16</v>
      </c>
      <c r="K17" s="703">
        <v>1.9417475728155302</v>
      </c>
      <c r="L17" s="311">
        <v>824</v>
      </c>
      <c r="M17" s="706">
        <v>7.631749560062981</v>
      </c>
      <c r="N17" s="700"/>
    </row>
    <row r="18" spans="1:14" s="114" customFormat="1" ht="14.1" customHeight="1">
      <c r="A18" s="326" t="s">
        <v>515</v>
      </c>
      <c r="B18" s="705">
        <v>0</v>
      </c>
      <c r="C18" s="677">
        <v>0</v>
      </c>
      <c r="D18" s="311">
        <v>44</v>
      </c>
      <c r="E18" s="703">
        <v>43.137254901960802</v>
      </c>
      <c r="F18" s="311">
        <v>12</v>
      </c>
      <c r="G18" s="703">
        <v>11.764705882352901</v>
      </c>
      <c r="H18" s="311">
        <v>43</v>
      </c>
      <c r="I18" s="703">
        <v>42.156862745098003</v>
      </c>
      <c r="J18" s="708">
        <v>3</v>
      </c>
      <c r="K18" s="703">
        <v>2.9411764705882399</v>
      </c>
      <c r="L18" s="311">
        <v>102</v>
      </c>
      <c r="M18" s="706">
        <v>0.94470686301750495</v>
      </c>
      <c r="N18" s="700"/>
    </row>
    <row r="19" spans="1:14" s="114" customFormat="1" ht="14.1" customHeight="1">
      <c r="A19" s="326" t="s">
        <v>524</v>
      </c>
      <c r="B19" s="705">
        <v>0</v>
      </c>
      <c r="C19" s="677">
        <v>0</v>
      </c>
      <c r="D19" s="311">
        <v>85</v>
      </c>
      <c r="E19" s="703">
        <v>32.945736434108497</v>
      </c>
      <c r="F19" s="311">
        <v>94</v>
      </c>
      <c r="G19" s="703">
        <v>36.434108527131798</v>
      </c>
      <c r="H19" s="311">
        <v>79</v>
      </c>
      <c r="I19" s="703">
        <v>30.620155038759705</v>
      </c>
      <c r="J19" s="708">
        <v>0</v>
      </c>
      <c r="K19" s="703">
        <v>0</v>
      </c>
      <c r="L19" s="311">
        <v>258</v>
      </c>
      <c r="M19" s="706">
        <v>2.3895526535148655</v>
      </c>
      <c r="N19" s="700"/>
    </row>
    <row r="20" spans="1:14" s="114" customFormat="1" ht="14.1" customHeight="1">
      <c r="A20" s="326" t="s">
        <v>521</v>
      </c>
      <c r="B20" s="705">
        <v>26</v>
      </c>
      <c r="C20" s="677">
        <v>3.71</v>
      </c>
      <c r="D20" s="311">
        <v>183</v>
      </c>
      <c r="E20" s="703">
        <v>26.1428571428571</v>
      </c>
      <c r="F20" s="311">
        <v>442</v>
      </c>
      <c r="G20" s="703">
        <v>63.142857142857103</v>
      </c>
      <c r="H20" s="311">
        <v>47</v>
      </c>
      <c r="I20" s="703">
        <v>6.71428571428571</v>
      </c>
      <c r="J20" s="708">
        <v>2</v>
      </c>
      <c r="K20" s="703">
        <v>0.28571428571428598</v>
      </c>
      <c r="L20" s="311">
        <v>700</v>
      </c>
      <c r="M20" s="706">
        <v>6.4832823932573866</v>
      </c>
      <c r="N20" s="700"/>
    </row>
    <row r="21" spans="1:14" s="114" customFormat="1" ht="14.1" customHeight="1">
      <c r="A21" s="326" t="s">
        <v>1040</v>
      </c>
      <c r="B21" s="705">
        <v>6</v>
      </c>
      <c r="C21" s="677">
        <v>6.67</v>
      </c>
      <c r="D21" s="311">
        <v>51</v>
      </c>
      <c r="E21" s="703">
        <v>56.6666666666667</v>
      </c>
      <c r="F21" s="311">
        <v>26</v>
      </c>
      <c r="G21" s="703">
        <v>28.8888888888889</v>
      </c>
      <c r="H21" s="311">
        <v>6</v>
      </c>
      <c r="I21" s="703">
        <v>6.6666666666666696</v>
      </c>
      <c r="J21" s="708">
        <v>1</v>
      </c>
      <c r="K21" s="703">
        <v>1.1111111111111101</v>
      </c>
      <c r="L21" s="311">
        <v>90</v>
      </c>
      <c r="M21" s="706">
        <v>0.83356487913309252</v>
      </c>
      <c r="N21" s="700"/>
    </row>
    <row r="22" spans="1:14" s="114" customFormat="1" ht="14.1" customHeight="1">
      <c r="A22" s="326" t="s">
        <v>1041</v>
      </c>
      <c r="B22" s="705">
        <v>7</v>
      </c>
      <c r="C22" s="677">
        <v>2.4500000000000002</v>
      </c>
      <c r="D22" s="311">
        <v>145</v>
      </c>
      <c r="E22" s="703">
        <v>50.6993006993007</v>
      </c>
      <c r="F22" s="311">
        <v>102</v>
      </c>
      <c r="G22" s="703">
        <v>35.664335664335702</v>
      </c>
      <c r="H22" s="311">
        <v>26</v>
      </c>
      <c r="I22" s="703">
        <v>9.0909090909090899</v>
      </c>
      <c r="J22" s="708">
        <v>6</v>
      </c>
      <c r="K22" s="703">
        <v>2.0979020979021001</v>
      </c>
      <c r="L22" s="311">
        <v>286</v>
      </c>
      <c r="M22" s="706">
        <v>2.6488839492451608</v>
      </c>
      <c r="N22" s="700"/>
    </row>
    <row r="23" spans="1:14" s="114" customFormat="1" ht="14.1" customHeight="1">
      <c r="A23" s="326" t="s">
        <v>528</v>
      </c>
      <c r="B23" s="705">
        <v>157</v>
      </c>
      <c r="C23" s="677">
        <v>12.52</v>
      </c>
      <c r="D23" s="311">
        <v>474</v>
      </c>
      <c r="E23" s="703">
        <v>37.799043062201001</v>
      </c>
      <c r="F23" s="311">
        <v>583</v>
      </c>
      <c r="G23" s="703">
        <v>46.491228070175403</v>
      </c>
      <c r="H23" s="311">
        <v>16</v>
      </c>
      <c r="I23" s="703">
        <v>1.2759170653907499</v>
      </c>
      <c r="J23" s="709">
        <v>24</v>
      </c>
      <c r="K23" s="703">
        <v>1.91387559808612</v>
      </c>
      <c r="L23" s="311">
        <v>1254</v>
      </c>
      <c r="M23" s="706">
        <v>11.614337315921089</v>
      </c>
      <c r="N23" s="700"/>
    </row>
    <row r="24" spans="1:14" s="114" customFormat="1" ht="14.1" customHeight="1">
      <c r="A24" s="326" t="s">
        <v>909</v>
      </c>
      <c r="B24" s="705">
        <v>0</v>
      </c>
      <c r="C24" s="677">
        <v>0</v>
      </c>
      <c r="D24" s="311">
        <v>0</v>
      </c>
      <c r="E24" s="703">
        <v>0</v>
      </c>
      <c r="F24" s="311">
        <v>0</v>
      </c>
      <c r="G24" s="703">
        <v>0</v>
      </c>
      <c r="H24" s="311">
        <v>0</v>
      </c>
      <c r="I24" s="703">
        <v>0</v>
      </c>
      <c r="J24" s="709">
        <v>0</v>
      </c>
      <c r="K24" s="703">
        <v>0</v>
      </c>
      <c r="L24" s="311">
        <v>0</v>
      </c>
      <c r="M24" s="706">
        <v>0</v>
      </c>
      <c r="N24" s="700"/>
    </row>
    <row r="25" spans="1:14" s="114" customFormat="1" ht="14.1" customHeight="1">
      <c r="A25" s="294" t="s">
        <v>13</v>
      </c>
      <c r="B25" s="705">
        <v>0</v>
      </c>
      <c r="C25" s="677">
        <v>0</v>
      </c>
      <c r="D25" s="311">
        <v>0</v>
      </c>
      <c r="E25" s="703">
        <v>0</v>
      </c>
      <c r="F25" s="311">
        <v>0</v>
      </c>
      <c r="G25" s="703">
        <v>0</v>
      </c>
      <c r="H25" s="311">
        <v>0</v>
      </c>
      <c r="I25" s="703">
        <v>0</v>
      </c>
      <c r="J25" s="709">
        <v>0</v>
      </c>
      <c r="K25" s="703">
        <v>0</v>
      </c>
      <c r="L25" s="311">
        <v>0</v>
      </c>
      <c r="M25" s="706">
        <v>0</v>
      </c>
      <c r="N25" s="700"/>
    </row>
    <row r="26" spans="1:14">
      <c r="A26" s="92"/>
      <c r="B26" s="221"/>
      <c r="C26" s="342"/>
      <c r="D26" s="118"/>
      <c r="E26" s="342"/>
      <c r="F26" s="118"/>
      <c r="G26" s="342"/>
      <c r="H26" s="118"/>
      <c r="I26" s="342"/>
      <c r="J26" s="160"/>
      <c r="K26" s="342"/>
      <c r="L26" s="118"/>
      <c r="M26" s="343"/>
      <c r="N26" s="6"/>
    </row>
    <row r="27" spans="1:14" s="97" customFormat="1" ht="13.5" thickBot="1">
      <c r="A27" s="298" t="s">
        <v>508</v>
      </c>
      <c r="B27" s="438">
        <f>SUM(B7:B24)</f>
        <v>657</v>
      </c>
      <c r="C27" s="519">
        <v>3.4860433095506322</v>
      </c>
      <c r="D27" s="438">
        <f>SUM(D7:D24)</f>
        <v>2974</v>
      </c>
      <c r="E27" s="539">
        <v>28.739516835649017</v>
      </c>
      <c r="F27" s="438">
        <f>SUM(F7:F24)</f>
        <v>5580</v>
      </c>
      <c r="G27" s="539">
        <v>56.227312554762797</v>
      </c>
      <c r="H27" s="438">
        <f>SUM(H7:H24)</f>
        <v>1274</v>
      </c>
      <c r="I27" s="539">
        <v>9.375391162848917</v>
      </c>
      <c r="J27" s="438">
        <f>SUM(J7:J24)</f>
        <v>312</v>
      </c>
      <c r="K27" s="539">
        <v>2.1717361371886343</v>
      </c>
      <c r="L27" s="438">
        <f>SUM(L7:L24)</f>
        <v>10797</v>
      </c>
      <c r="M27" s="439">
        <v>100</v>
      </c>
    </row>
    <row r="28" spans="1:14">
      <c r="J28" s="150"/>
    </row>
  </sheetData>
  <mergeCells count="8">
    <mergeCell ref="J5:K5"/>
    <mergeCell ref="L5:M5"/>
    <mergeCell ref="A1:M1"/>
    <mergeCell ref="A3:M3"/>
    <mergeCell ref="B5:C5"/>
    <mergeCell ref="D5:E5"/>
    <mergeCell ref="F5:G5"/>
    <mergeCell ref="H5:I5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4" orientation="landscape" r:id="rId1"/>
  <headerFooter alignWithMargins="0"/>
  <ignoredErrors>
    <ignoredError sqref="B27 D27 F27 H27 J27 L27" formulaRange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sheetPr codeName="Hoja78">
    <tabColor rgb="FFFF0000"/>
    <pageSetUpPr fitToPage="1"/>
  </sheetPr>
  <dimension ref="A1:N33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30.42578125" customWidth="1"/>
    <col min="2" max="10" width="13.7109375" customWidth="1"/>
  </cols>
  <sheetData>
    <row r="1" spans="1:14" ht="18">
      <c r="A1" s="1150" t="s">
        <v>856</v>
      </c>
      <c r="B1" s="1150"/>
      <c r="C1" s="1150"/>
      <c r="D1" s="1150"/>
      <c r="E1" s="1150"/>
      <c r="F1" s="1150"/>
      <c r="G1" s="1150"/>
      <c r="H1" s="1150"/>
      <c r="I1" s="1150"/>
      <c r="J1" s="1150"/>
      <c r="K1" s="161"/>
      <c r="L1" s="161"/>
      <c r="M1" s="161"/>
    </row>
    <row r="3" spans="1:14" ht="21.75" customHeight="1">
      <c r="A3" s="1277" t="s">
        <v>1233</v>
      </c>
      <c r="B3" s="1277"/>
      <c r="C3" s="1277"/>
      <c r="D3" s="1277"/>
      <c r="E3" s="1277"/>
      <c r="F3" s="1277"/>
      <c r="G3" s="1277"/>
      <c r="H3" s="1277"/>
      <c r="I3" s="1277"/>
      <c r="J3" s="1277"/>
      <c r="K3" s="104"/>
      <c r="L3" s="104"/>
      <c r="M3" s="104"/>
    </row>
    <row r="4" spans="1:14" ht="13.5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6"/>
      <c r="L4" s="6"/>
      <c r="M4" s="6"/>
      <c r="N4" s="6"/>
    </row>
    <row r="5" spans="1:14" s="485" customFormat="1" ht="24.75" customHeight="1">
      <c r="A5" s="1279" t="s">
        <v>399</v>
      </c>
      <c r="B5" s="1282" t="s">
        <v>1149</v>
      </c>
      <c r="C5" s="1171" t="s">
        <v>1150</v>
      </c>
      <c r="D5" s="1152"/>
      <c r="E5" s="1154" t="s">
        <v>1151</v>
      </c>
      <c r="F5" s="1077"/>
      <c r="G5" s="1077"/>
      <c r="H5" s="1077"/>
      <c r="I5" s="1077"/>
      <c r="J5" s="1077"/>
      <c r="K5" s="486"/>
      <c r="L5" s="486"/>
      <c r="M5" s="486"/>
      <c r="N5" s="486"/>
    </row>
    <row r="6" spans="1:14" s="485" customFormat="1" ht="24.75" customHeight="1">
      <c r="A6" s="1280"/>
      <c r="B6" s="1283"/>
      <c r="C6" s="1174" t="s">
        <v>1152</v>
      </c>
      <c r="D6" s="1167"/>
      <c r="E6" s="1268" t="s">
        <v>1107</v>
      </c>
      <c r="F6" s="1269"/>
      <c r="G6" s="1268" t="s">
        <v>1108</v>
      </c>
      <c r="H6" s="1269"/>
      <c r="I6" s="1268" t="s">
        <v>507</v>
      </c>
      <c r="J6" s="1270"/>
      <c r="K6" s="486"/>
      <c r="L6" s="486"/>
      <c r="M6" s="486"/>
      <c r="N6" s="486"/>
    </row>
    <row r="7" spans="1:14" s="485" customFormat="1" ht="24.75" customHeight="1" thickBot="1">
      <c r="A7" s="1281"/>
      <c r="B7" s="1284"/>
      <c r="C7" s="206" t="s">
        <v>812</v>
      </c>
      <c r="D7" s="206" t="s">
        <v>940</v>
      </c>
      <c r="E7" s="206" t="s">
        <v>812</v>
      </c>
      <c r="F7" s="206" t="s">
        <v>940</v>
      </c>
      <c r="G7" s="206" t="s">
        <v>812</v>
      </c>
      <c r="H7" s="206" t="s">
        <v>940</v>
      </c>
      <c r="I7" s="206" t="s">
        <v>812</v>
      </c>
      <c r="J7" s="398" t="s">
        <v>940</v>
      </c>
      <c r="K7" s="486"/>
      <c r="L7" s="486"/>
      <c r="M7" s="486"/>
      <c r="N7" s="486"/>
    </row>
    <row r="8" spans="1:14" ht="23.25" customHeight="1">
      <c r="A8" s="325" t="s">
        <v>10</v>
      </c>
      <c r="B8" s="309">
        <v>92</v>
      </c>
      <c r="C8" s="309">
        <v>4</v>
      </c>
      <c r="D8" s="328">
        <v>4.3478260869565215</v>
      </c>
      <c r="E8" s="309">
        <v>60</v>
      </c>
      <c r="F8" s="328">
        <v>68.181818181818187</v>
      </c>
      <c r="G8" s="309">
        <v>28</v>
      </c>
      <c r="H8" s="328">
        <v>31.818181818181817</v>
      </c>
      <c r="I8" s="311">
        <v>88</v>
      </c>
      <c r="J8" s="319">
        <v>95.652173913043484</v>
      </c>
      <c r="K8" s="6"/>
      <c r="L8" s="162"/>
      <c r="M8" s="6"/>
      <c r="N8" s="6"/>
    </row>
    <row r="9" spans="1:14" ht="14.1" customHeight="1">
      <c r="A9" s="326" t="s">
        <v>519</v>
      </c>
      <c r="B9" s="311">
        <v>602</v>
      </c>
      <c r="C9" s="311">
        <v>68</v>
      </c>
      <c r="D9" s="331">
        <v>11.295681063122924</v>
      </c>
      <c r="E9" s="311">
        <v>308</v>
      </c>
      <c r="F9" s="331">
        <v>57.677902621722843</v>
      </c>
      <c r="G9" s="311">
        <v>226</v>
      </c>
      <c r="H9" s="331">
        <v>42.322097378277157</v>
      </c>
      <c r="I9" s="311">
        <v>534</v>
      </c>
      <c r="J9" s="319">
        <v>88.704318936877073</v>
      </c>
      <c r="K9" s="6"/>
      <c r="L9" s="162"/>
      <c r="M9" s="6"/>
      <c r="N9" s="6"/>
    </row>
    <row r="10" spans="1:14" ht="14.1" customHeight="1">
      <c r="A10" s="326" t="s">
        <v>522</v>
      </c>
      <c r="B10" s="311">
        <v>3581</v>
      </c>
      <c r="C10" s="311">
        <v>462</v>
      </c>
      <c r="D10" s="331">
        <v>12.901424183189054</v>
      </c>
      <c r="E10" s="311">
        <v>503</v>
      </c>
      <c r="F10" s="331">
        <v>16.126963770439243</v>
      </c>
      <c r="G10" s="311">
        <v>2616</v>
      </c>
      <c r="H10" s="331">
        <v>83.873036229560753</v>
      </c>
      <c r="I10" s="311">
        <v>3119</v>
      </c>
      <c r="J10" s="319">
        <v>87.09857581681095</v>
      </c>
      <c r="K10" s="6"/>
      <c r="L10" s="162"/>
      <c r="M10" s="6"/>
      <c r="N10" s="6"/>
    </row>
    <row r="11" spans="1:14" ht="14.1" customHeight="1">
      <c r="A11" s="326" t="s">
        <v>513</v>
      </c>
      <c r="B11" s="311">
        <v>785</v>
      </c>
      <c r="C11" s="311">
        <v>111</v>
      </c>
      <c r="D11" s="331">
        <v>14.140127388535031</v>
      </c>
      <c r="E11" s="311">
        <v>592</v>
      </c>
      <c r="F11" s="331">
        <v>87.833827893175069</v>
      </c>
      <c r="G11" s="311">
        <v>82</v>
      </c>
      <c r="H11" s="331">
        <v>12.166172106824925</v>
      </c>
      <c r="I11" s="311">
        <v>674</v>
      </c>
      <c r="J11" s="319">
        <v>85.859872611464965</v>
      </c>
      <c r="K11" s="6"/>
      <c r="L11" s="162"/>
      <c r="M11" s="6"/>
      <c r="N11" s="6"/>
    </row>
    <row r="12" spans="1:14" ht="14.1" customHeight="1">
      <c r="A12" s="326" t="s">
        <v>1033</v>
      </c>
      <c r="B12" s="311">
        <v>1079</v>
      </c>
      <c r="C12" s="311">
        <v>128</v>
      </c>
      <c r="D12" s="331">
        <v>11.862835959221501</v>
      </c>
      <c r="E12" s="311">
        <v>931</v>
      </c>
      <c r="F12" s="331">
        <v>97.89695057833859</v>
      </c>
      <c r="G12" s="311">
        <v>20</v>
      </c>
      <c r="H12" s="331">
        <v>2.1030494216614088</v>
      </c>
      <c r="I12" s="311">
        <v>951</v>
      </c>
      <c r="J12" s="319">
        <v>88.137164040778501</v>
      </c>
      <c r="K12" s="6"/>
      <c r="L12" s="162"/>
      <c r="M12" s="6"/>
      <c r="N12" s="6"/>
    </row>
    <row r="13" spans="1:14" ht="14.1" customHeight="1">
      <c r="A13" s="326" t="s">
        <v>516</v>
      </c>
      <c r="B13" s="311">
        <v>449</v>
      </c>
      <c r="C13" s="311">
        <v>20</v>
      </c>
      <c r="D13" s="331">
        <v>4.4543429844097995</v>
      </c>
      <c r="E13" s="311">
        <v>96</v>
      </c>
      <c r="F13" s="331">
        <v>22.377622377622377</v>
      </c>
      <c r="G13" s="311">
        <v>333</v>
      </c>
      <c r="H13" s="331">
        <v>77.622377622377627</v>
      </c>
      <c r="I13" s="311">
        <v>429</v>
      </c>
      <c r="J13" s="319">
        <v>95.545657015590194</v>
      </c>
      <c r="K13" s="6"/>
      <c r="L13" s="162"/>
      <c r="M13" s="6"/>
      <c r="N13" s="6"/>
    </row>
    <row r="14" spans="1:14" ht="14.1" customHeight="1">
      <c r="A14" s="326" t="s">
        <v>523</v>
      </c>
      <c r="B14" s="311">
        <v>31</v>
      </c>
      <c r="C14" s="311">
        <v>1</v>
      </c>
      <c r="D14" s="331">
        <v>3.225806451612903</v>
      </c>
      <c r="E14" s="311">
        <v>24</v>
      </c>
      <c r="F14" s="331">
        <v>80</v>
      </c>
      <c r="G14" s="311">
        <v>6</v>
      </c>
      <c r="H14" s="331">
        <v>20</v>
      </c>
      <c r="I14" s="311">
        <v>30</v>
      </c>
      <c r="J14" s="319">
        <v>96.774193548387103</v>
      </c>
      <c r="K14" s="6"/>
      <c r="L14" s="162"/>
      <c r="M14" s="6"/>
      <c r="N14" s="6"/>
    </row>
    <row r="15" spans="1:14" ht="14.1" customHeight="1">
      <c r="A15" s="326" t="s">
        <v>1035</v>
      </c>
      <c r="B15" s="311">
        <v>112</v>
      </c>
      <c r="C15" s="311">
        <v>4</v>
      </c>
      <c r="D15" s="331">
        <v>3.5714285714285716</v>
      </c>
      <c r="E15" s="311">
        <v>52</v>
      </c>
      <c r="F15" s="331">
        <v>48.148148148148145</v>
      </c>
      <c r="G15" s="289">
        <v>56</v>
      </c>
      <c r="H15" s="331">
        <v>51.851851851851855</v>
      </c>
      <c r="I15" s="311">
        <v>108</v>
      </c>
      <c r="J15" s="319">
        <v>96.428571428571431</v>
      </c>
      <c r="K15" s="6"/>
      <c r="L15" s="162"/>
      <c r="M15" s="6"/>
      <c r="N15" s="6"/>
    </row>
    <row r="16" spans="1:14" ht="14.1" customHeight="1">
      <c r="A16" s="326" t="s">
        <v>1036</v>
      </c>
      <c r="B16" s="311">
        <v>335</v>
      </c>
      <c r="C16" s="311">
        <v>50</v>
      </c>
      <c r="D16" s="331">
        <v>14.925373134328359</v>
      </c>
      <c r="E16" s="311">
        <v>157</v>
      </c>
      <c r="F16" s="331">
        <v>55.087719298245617</v>
      </c>
      <c r="G16" s="311">
        <v>128</v>
      </c>
      <c r="H16" s="331">
        <v>44.912280701754383</v>
      </c>
      <c r="I16" s="311">
        <v>285</v>
      </c>
      <c r="J16" s="319">
        <v>85.074626865671647</v>
      </c>
      <c r="K16" s="6"/>
      <c r="L16" s="162"/>
      <c r="M16" s="6"/>
      <c r="N16" s="6"/>
    </row>
    <row r="17" spans="1:14" ht="14.1" customHeight="1">
      <c r="A17" s="326" t="s">
        <v>514</v>
      </c>
      <c r="B17" s="311">
        <v>217</v>
      </c>
      <c r="C17" s="311">
        <v>24</v>
      </c>
      <c r="D17" s="331">
        <v>11.059907834101383</v>
      </c>
      <c r="E17" s="311">
        <v>154</v>
      </c>
      <c r="F17" s="331">
        <v>79.792746113989637</v>
      </c>
      <c r="G17" s="311">
        <v>39</v>
      </c>
      <c r="H17" s="331">
        <v>20.207253886010363</v>
      </c>
      <c r="I17" s="311">
        <v>193</v>
      </c>
      <c r="J17" s="319">
        <v>88.940092165898619</v>
      </c>
      <c r="K17" s="6"/>
      <c r="L17" s="162"/>
      <c r="M17" s="6"/>
      <c r="N17" s="6"/>
    </row>
    <row r="18" spans="1:14" ht="14.1" customHeight="1">
      <c r="A18" s="326" t="s">
        <v>1025</v>
      </c>
      <c r="B18" s="311">
        <v>824</v>
      </c>
      <c r="C18" s="311">
        <v>185</v>
      </c>
      <c r="D18" s="331">
        <v>22.45145631067961</v>
      </c>
      <c r="E18" s="311">
        <v>327</v>
      </c>
      <c r="F18" s="331">
        <v>51.173708920187792</v>
      </c>
      <c r="G18" s="311">
        <v>312</v>
      </c>
      <c r="H18" s="331">
        <v>48.826291079812208</v>
      </c>
      <c r="I18" s="311">
        <v>639</v>
      </c>
      <c r="J18" s="319">
        <v>77.548543689320383</v>
      </c>
      <c r="K18" s="6"/>
      <c r="L18" s="162"/>
      <c r="M18" s="6"/>
      <c r="N18" s="6"/>
    </row>
    <row r="19" spans="1:14" ht="14.1" customHeight="1">
      <c r="A19" s="326" t="s">
        <v>515</v>
      </c>
      <c r="B19" s="311">
        <v>102</v>
      </c>
      <c r="C19" s="311">
        <v>43</v>
      </c>
      <c r="D19" s="331">
        <v>42.156862745098039</v>
      </c>
      <c r="E19" s="311">
        <v>32</v>
      </c>
      <c r="F19" s="331">
        <v>54.237288135593218</v>
      </c>
      <c r="G19" s="311">
        <v>27</v>
      </c>
      <c r="H19" s="331">
        <v>45.762711864406782</v>
      </c>
      <c r="I19" s="311">
        <v>59</v>
      </c>
      <c r="J19" s="319">
        <v>57.843137254901961</v>
      </c>
      <c r="K19" s="6"/>
      <c r="L19" s="162"/>
      <c r="M19" s="6"/>
      <c r="N19" s="6"/>
    </row>
    <row r="20" spans="1:14" ht="14.1" customHeight="1">
      <c r="A20" s="326" t="s">
        <v>524</v>
      </c>
      <c r="B20" s="311">
        <v>258</v>
      </c>
      <c r="C20" s="311">
        <v>79</v>
      </c>
      <c r="D20" s="331">
        <v>30.620155038759691</v>
      </c>
      <c r="E20" s="311">
        <v>88</v>
      </c>
      <c r="F20" s="331">
        <v>49.162011173184361</v>
      </c>
      <c r="G20" s="311">
        <v>91</v>
      </c>
      <c r="H20" s="331">
        <v>50.837988826815639</v>
      </c>
      <c r="I20" s="311">
        <v>179</v>
      </c>
      <c r="J20" s="319">
        <v>69.379844961240309</v>
      </c>
      <c r="K20" s="6"/>
      <c r="L20" s="162"/>
      <c r="M20" s="6"/>
      <c r="N20" s="6"/>
    </row>
    <row r="21" spans="1:14" ht="14.1" customHeight="1">
      <c r="A21" s="326" t="s">
        <v>521</v>
      </c>
      <c r="B21" s="311">
        <v>700</v>
      </c>
      <c r="C21" s="311">
        <v>47</v>
      </c>
      <c r="D21" s="331">
        <v>6.7142857142857144</v>
      </c>
      <c r="E21" s="311">
        <v>208</v>
      </c>
      <c r="F21" s="331">
        <v>31.852986217457886</v>
      </c>
      <c r="G21" s="311">
        <v>445</v>
      </c>
      <c r="H21" s="331">
        <v>68.147013782542118</v>
      </c>
      <c r="I21" s="311">
        <v>653</v>
      </c>
      <c r="J21" s="319">
        <v>93.285714285714292</v>
      </c>
      <c r="K21" s="6"/>
      <c r="L21" s="162"/>
      <c r="M21" s="6"/>
      <c r="N21" s="6"/>
    </row>
    <row r="22" spans="1:14" ht="14.1" customHeight="1">
      <c r="A22" s="326" t="s">
        <v>1040</v>
      </c>
      <c r="B22" s="311">
        <v>90</v>
      </c>
      <c r="C22" s="311">
        <v>6</v>
      </c>
      <c r="D22" s="331">
        <v>6.666666666666667</v>
      </c>
      <c r="E22" s="311">
        <v>58</v>
      </c>
      <c r="F22" s="331">
        <v>69.047619047619051</v>
      </c>
      <c r="G22" s="311">
        <v>26</v>
      </c>
      <c r="H22" s="331">
        <v>30.952380952380953</v>
      </c>
      <c r="I22" s="311">
        <v>84</v>
      </c>
      <c r="J22" s="319">
        <v>93.333333333333329</v>
      </c>
      <c r="K22" s="6"/>
      <c r="L22" s="162"/>
      <c r="M22" s="6"/>
      <c r="N22" s="6"/>
    </row>
    <row r="23" spans="1:14" ht="14.1" customHeight="1">
      <c r="A23" s="326" t="s">
        <v>1041</v>
      </c>
      <c r="B23" s="311">
        <v>286</v>
      </c>
      <c r="C23" s="311">
        <v>26</v>
      </c>
      <c r="D23" s="331">
        <v>9.0909090909090917</v>
      </c>
      <c r="E23" s="311">
        <v>137</v>
      </c>
      <c r="F23" s="331">
        <v>52.692307692307693</v>
      </c>
      <c r="G23" s="311">
        <v>123</v>
      </c>
      <c r="H23" s="331">
        <v>47.307692307692307</v>
      </c>
      <c r="I23" s="311">
        <v>260</v>
      </c>
      <c r="J23" s="319">
        <v>90.909090909090907</v>
      </c>
      <c r="K23" s="6"/>
      <c r="L23" s="162"/>
      <c r="M23" s="6"/>
      <c r="N23" s="6"/>
    </row>
    <row r="24" spans="1:14" ht="14.1" customHeight="1">
      <c r="A24" s="326" t="s">
        <v>528</v>
      </c>
      <c r="B24" s="311">
        <v>1254</v>
      </c>
      <c r="C24" s="311">
        <v>16</v>
      </c>
      <c r="D24" s="331">
        <v>1.2759170653907497</v>
      </c>
      <c r="E24" s="311">
        <v>553</v>
      </c>
      <c r="F24" s="331">
        <v>44.668820678513733</v>
      </c>
      <c r="G24" s="311">
        <v>685</v>
      </c>
      <c r="H24" s="331">
        <v>55.331179321486267</v>
      </c>
      <c r="I24" s="311">
        <v>1238</v>
      </c>
      <c r="J24" s="319">
        <v>98.724082934609257</v>
      </c>
      <c r="K24" s="6"/>
      <c r="L24" s="162"/>
      <c r="M24" s="6"/>
      <c r="N24" s="6"/>
    </row>
    <row r="25" spans="1:14" ht="14.1" customHeight="1">
      <c r="A25" s="326" t="s">
        <v>909</v>
      </c>
      <c r="B25" s="311">
        <v>0</v>
      </c>
      <c r="C25" s="311">
        <v>0</v>
      </c>
      <c r="D25" s="331">
        <v>0</v>
      </c>
      <c r="E25" s="311">
        <v>0</v>
      </c>
      <c r="F25" s="331">
        <v>0</v>
      </c>
      <c r="G25" s="311">
        <v>0</v>
      </c>
      <c r="H25" s="331">
        <v>0</v>
      </c>
      <c r="I25" s="311">
        <v>0</v>
      </c>
      <c r="J25" s="319">
        <v>0</v>
      </c>
      <c r="K25" s="6"/>
      <c r="L25" s="162"/>
      <c r="M25" s="6"/>
      <c r="N25" s="6"/>
    </row>
    <row r="26" spans="1:14" s="97" customFormat="1" ht="14.1" customHeight="1">
      <c r="A26" s="294" t="s">
        <v>13</v>
      </c>
      <c r="B26" s="311">
        <v>0</v>
      </c>
      <c r="C26" s="311">
        <v>0</v>
      </c>
      <c r="D26" s="331">
        <v>0</v>
      </c>
      <c r="E26" s="311">
        <v>0</v>
      </c>
      <c r="F26" s="331">
        <v>0</v>
      </c>
      <c r="G26" s="311">
        <v>0</v>
      </c>
      <c r="H26" s="331">
        <v>0</v>
      </c>
      <c r="I26" s="311">
        <v>0</v>
      </c>
      <c r="J26" s="319">
        <v>0</v>
      </c>
      <c r="K26" s="96"/>
      <c r="L26" s="163"/>
      <c r="M26" s="96"/>
      <c r="N26" s="96"/>
    </row>
    <row r="27" spans="1:14" s="97" customFormat="1">
      <c r="A27" s="294"/>
      <c r="B27" s="311"/>
      <c r="C27" s="311"/>
      <c r="D27" s="331"/>
      <c r="E27" s="311"/>
      <c r="F27" s="331"/>
      <c r="G27" s="311"/>
      <c r="H27" s="331"/>
      <c r="I27" s="311"/>
      <c r="J27" s="319"/>
      <c r="K27" s="96"/>
      <c r="L27" s="163"/>
      <c r="M27" s="96"/>
      <c r="N27" s="96"/>
    </row>
    <row r="28" spans="1:14" ht="20.25" customHeight="1" thickBot="1">
      <c r="A28" s="662" t="s">
        <v>508</v>
      </c>
      <c r="B28" s="691">
        <f>SUM(B8:B25)</f>
        <v>10797</v>
      </c>
      <c r="C28" s="691">
        <f>SUM(C8:C25)</f>
        <v>1274</v>
      </c>
      <c r="D28" s="710">
        <f>C28/B28*100</f>
        <v>11.799573955728443</v>
      </c>
      <c r="E28" s="691">
        <f>SUM(E8:E25)</f>
        <v>4280</v>
      </c>
      <c r="F28" s="710">
        <v>49.4267955801105</v>
      </c>
      <c r="G28" s="691">
        <f>SUM(G8:G25)</f>
        <v>5243</v>
      </c>
      <c r="H28" s="710">
        <v>50.573204419889507</v>
      </c>
      <c r="I28" s="691">
        <f>SUM(I8:I24)</f>
        <v>9523</v>
      </c>
      <c r="J28" s="711">
        <f>I28/B28*100</f>
        <v>88.200426044271552</v>
      </c>
      <c r="K28" s="6"/>
      <c r="L28" s="6"/>
      <c r="M28" s="6"/>
      <c r="N28" s="6"/>
    </row>
    <row r="29" spans="1:14">
      <c r="K29" s="6"/>
      <c r="L29" s="6"/>
      <c r="M29" s="6"/>
      <c r="N29" s="6"/>
    </row>
    <row r="30" spans="1:14">
      <c r="K30" s="6"/>
    </row>
    <row r="31" spans="1:14">
      <c r="K31" s="6"/>
    </row>
    <row r="32" spans="1:14">
      <c r="K32" s="6"/>
    </row>
    <row r="33" spans="11:11">
      <c r="K33" s="6"/>
    </row>
  </sheetData>
  <mergeCells count="10">
    <mergeCell ref="A5:A7"/>
    <mergeCell ref="B5:B7"/>
    <mergeCell ref="A3:J3"/>
    <mergeCell ref="A1:J1"/>
    <mergeCell ref="C6:D6"/>
    <mergeCell ref="E5:J5"/>
    <mergeCell ref="C5:D5"/>
    <mergeCell ref="E6:F6"/>
    <mergeCell ref="G6:H6"/>
    <mergeCell ref="I6:J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colBreaks count="1" manualBreakCount="1">
    <brk id="10" max="1048575" man="1"/>
  </colBreaks>
  <ignoredErrors>
    <ignoredError sqref="D28" formula="1"/>
    <ignoredError sqref="B28:C28 E28 G28 I28" formulaRange="1"/>
  </ignoredErrors>
</worksheet>
</file>

<file path=xl/worksheets/sheet87.xml><?xml version="1.0" encoding="utf-8"?>
<worksheet xmlns="http://schemas.openxmlformats.org/spreadsheetml/2006/main" xmlns:r="http://schemas.openxmlformats.org/officeDocument/2006/relationships">
  <sheetPr codeName="Hoja79">
    <tabColor rgb="FFFF0000"/>
    <pageSetUpPr fitToPage="1"/>
  </sheetPr>
  <dimension ref="A1:I52"/>
  <sheetViews>
    <sheetView view="pageBreakPreview" topLeftCell="A43" zoomScale="75" zoomScaleNormal="75" zoomScaleSheetLayoutView="75" workbookViewId="0">
      <selection activeCell="E26" sqref="E26"/>
    </sheetView>
  </sheetViews>
  <sheetFormatPr baseColWidth="10" defaultRowHeight="12.75"/>
  <cols>
    <col min="1" max="1" width="69.5703125" customWidth="1"/>
    <col min="2" max="9" width="13.85546875" customWidth="1"/>
  </cols>
  <sheetData>
    <row r="1" spans="1:9" ht="18">
      <c r="A1" s="1065" t="s">
        <v>856</v>
      </c>
      <c r="B1" s="1065"/>
      <c r="C1" s="1065"/>
      <c r="D1" s="1065"/>
      <c r="E1" s="1065"/>
      <c r="F1" s="1065"/>
      <c r="G1" s="1065"/>
      <c r="H1" s="1065"/>
      <c r="I1" s="1065"/>
    </row>
    <row r="2" spans="1:9">
      <c r="A2" s="26"/>
      <c r="B2" s="26"/>
      <c r="C2" s="26"/>
      <c r="D2" s="26"/>
      <c r="E2" s="26"/>
      <c r="F2" s="26"/>
      <c r="G2" s="26"/>
      <c r="H2" s="26"/>
      <c r="I2" s="26"/>
    </row>
    <row r="3" spans="1:9" ht="23.25" customHeight="1">
      <c r="A3" s="1066" t="s">
        <v>1234</v>
      </c>
      <c r="B3" s="1066"/>
      <c r="C3" s="1066"/>
      <c r="D3" s="1066"/>
      <c r="E3" s="1066"/>
      <c r="F3" s="1066"/>
      <c r="G3" s="1066"/>
      <c r="H3" s="1066"/>
      <c r="I3" s="1066"/>
    </row>
    <row r="4" spans="1:9" ht="13.5" thickBot="1">
      <c r="A4" s="27"/>
      <c r="B4" s="27"/>
      <c r="C4" s="27"/>
      <c r="D4" s="27"/>
      <c r="E4" s="27"/>
      <c r="F4" s="27"/>
      <c r="G4" s="27"/>
      <c r="H4" s="27"/>
      <c r="I4" s="27"/>
    </row>
    <row r="5" spans="1:9" ht="18.75" customHeight="1">
      <c r="A5" s="1125" t="s">
        <v>661</v>
      </c>
      <c r="B5" s="1171" t="s">
        <v>877</v>
      </c>
      <c r="C5" s="1266"/>
      <c r="D5" s="1152"/>
      <c r="E5" s="380" t="s">
        <v>996</v>
      </c>
      <c r="F5" s="1154" t="s">
        <v>1153</v>
      </c>
      <c r="G5" s="1077"/>
      <c r="H5" s="1077"/>
      <c r="I5" s="1077"/>
    </row>
    <row r="6" spans="1:9" ht="21" customHeight="1">
      <c r="A6" s="1249"/>
      <c r="B6" s="1174" t="s">
        <v>1154</v>
      </c>
      <c r="C6" s="1267"/>
      <c r="D6" s="1167"/>
      <c r="E6" s="492" t="s">
        <v>1155</v>
      </c>
      <c r="F6" s="1268" t="s">
        <v>937</v>
      </c>
      <c r="G6" s="1269"/>
      <c r="H6" s="494" t="s">
        <v>1156</v>
      </c>
      <c r="I6" s="495" t="s">
        <v>860</v>
      </c>
    </row>
    <row r="7" spans="1:9" ht="19.5" customHeight="1" thickBot="1">
      <c r="A7" s="1126"/>
      <c r="B7" s="206" t="s">
        <v>1107</v>
      </c>
      <c r="C7" s="206" t="s">
        <v>1108</v>
      </c>
      <c r="D7" s="206" t="s">
        <v>507</v>
      </c>
      <c r="E7" s="381" t="s">
        <v>0</v>
      </c>
      <c r="F7" s="206" t="s">
        <v>867</v>
      </c>
      <c r="G7" s="206" t="s">
        <v>868</v>
      </c>
      <c r="H7" s="381" t="s">
        <v>890</v>
      </c>
      <c r="I7" s="390" t="s">
        <v>1109</v>
      </c>
    </row>
    <row r="8" spans="1:9">
      <c r="A8" s="441" t="s">
        <v>1111</v>
      </c>
      <c r="B8" s="117"/>
      <c r="C8" s="117"/>
      <c r="D8" s="117"/>
      <c r="E8" s="117"/>
      <c r="F8" s="345"/>
      <c r="G8" s="345"/>
      <c r="H8" s="345"/>
      <c r="I8" s="346"/>
    </row>
    <row r="9" spans="1:9">
      <c r="A9" s="176" t="s">
        <v>35</v>
      </c>
      <c r="B9" s="118">
        <v>77</v>
      </c>
      <c r="C9" s="118">
        <v>39</v>
      </c>
      <c r="D9" s="118">
        <v>116</v>
      </c>
      <c r="E9" s="118">
        <v>24</v>
      </c>
      <c r="F9" s="347">
        <v>13.93</v>
      </c>
      <c r="G9" s="347">
        <v>39.380000000000003</v>
      </c>
      <c r="H9" s="347">
        <v>35.85</v>
      </c>
      <c r="I9" s="348">
        <v>89.16</v>
      </c>
    </row>
    <row r="10" spans="1:9">
      <c r="A10" s="176" t="s">
        <v>36</v>
      </c>
      <c r="B10" s="118">
        <v>149</v>
      </c>
      <c r="C10" s="118">
        <v>53</v>
      </c>
      <c r="D10" s="118">
        <v>202</v>
      </c>
      <c r="E10" s="118">
        <v>96</v>
      </c>
      <c r="F10" s="347">
        <v>37.14</v>
      </c>
      <c r="G10" s="347">
        <v>249.96</v>
      </c>
      <c r="H10" s="347">
        <v>122.35</v>
      </c>
      <c r="I10" s="348">
        <v>409.45000000000005</v>
      </c>
    </row>
    <row r="11" spans="1:9">
      <c r="A11" s="176" t="s">
        <v>37</v>
      </c>
      <c r="B11" s="118">
        <v>359</v>
      </c>
      <c r="C11" s="118">
        <v>111</v>
      </c>
      <c r="D11" s="118">
        <v>244</v>
      </c>
      <c r="E11" s="118">
        <v>67</v>
      </c>
      <c r="F11" s="347">
        <v>89.460000000000008</v>
      </c>
      <c r="G11" s="347">
        <v>166.70999999999998</v>
      </c>
      <c r="H11" s="347">
        <v>54.64</v>
      </c>
      <c r="I11" s="348">
        <v>310.80999999999995</v>
      </c>
    </row>
    <row r="12" spans="1:9">
      <c r="A12" s="286" t="s">
        <v>38</v>
      </c>
      <c r="B12" s="418">
        <v>359</v>
      </c>
      <c r="C12" s="418">
        <v>203</v>
      </c>
      <c r="D12" s="418">
        <v>562</v>
      </c>
      <c r="E12" s="418">
        <v>187</v>
      </c>
      <c r="F12" s="442">
        <v>140.53</v>
      </c>
      <c r="G12" s="442">
        <v>456.05</v>
      </c>
      <c r="H12" s="442">
        <v>212.83999999999997</v>
      </c>
      <c r="I12" s="443">
        <v>809.42</v>
      </c>
    </row>
    <row r="13" spans="1:9">
      <c r="A13" s="128" t="s">
        <v>39</v>
      </c>
      <c r="B13" s="118"/>
      <c r="C13" s="118"/>
      <c r="D13" s="118"/>
      <c r="E13" s="118"/>
      <c r="F13" s="347"/>
      <c r="G13" s="347"/>
      <c r="H13" s="347"/>
      <c r="I13" s="348"/>
    </row>
    <row r="14" spans="1:9" s="97" customFormat="1">
      <c r="A14" s="123" t="s">
        <v>40</v>
      </c>
      <c r="B14" s="118">
        <v>28</v>
      </c>
      <c r="C14" s="118">
        <v>24</v>
      </c>
      <c r="D14" s="118">
        <v>52</v>
      </c>
      <c r="E14" s="118">
        <v>4</v>
      </c>
      <c r="F14" s="347">
        <v>24.06</v>
      </c>
      <c r="G14" s="347">
        <v>222.94</v>
      </c>
      <c r="H14" s="347">
        <v>96.69</v>
      </c>
      <c r="I14" s="348">
        <v>343.69</v>
      </c>
    </row>
    <row r="15" spans="1:9">
      <c r="A15" s="176" t="s">
        <v>41</v>
      </c>
      <c r="B15" s="118">
        <v>25</v>
      </c>
      <c r="C15" s="118">
        <v>24</v>
      </c>
      <c r="D15" s="118">
        <v>49</v>
      </c>
      <c r="E15" s="118">
        <v>5</v>
      </c>
      <c r="F15" s="347">
        <v>1.39</v>
      </c>
      <c r="G15" s="347">
        <v>21.04</v>
      </c>
      <c r="H15" s="347">
        <v>19.399999999999999</v>
      </c>
      <c r="I15" s="348">
        <v>41.83</v>
      </c>
    </row>
    <row r="16" spans="1:9">
      <c r="A16" s="176" t="s">
        <v>37</v>
      </c>
      <c r="B16" s="118">
        <v>30</v>
      </c>
      <c r="C16" s="118">
        <v>11</v>
      </c>
      <c r="D16" s="118">
        <v>41</v>
      </c>
      <c r="E16" s="118">
        <v>14</v>
      </c>
      <c r="F16" s="347">
        <v>37.01</v>
      </c>
      <c r="G16" s="347">
        <v>55.96</v>
      </c>
      <c r="H16" s="347">
        <v>89.32</v>
      </c>
      <c r="I16" s="348">
        <v>182.29</v>
      </c>
    </row>
    <row r="17" spans="1:9">
      <c r="A17" s="286" t="s">
        <v>42</v>
      </c>
      <c r="B17" s="418">
        <v>83</v>
      </c>
      <c r="C17" s="418">
        <v>59</v>
      </c>
      <c r="D17" s="418">
        <v>142</v>
      </c>
      <c r="E17" s="418">
        <v>23</v>
      </c>
      <c r="F17" s="442">
        <v>62.459999999999994</v>
      </c>
      <c r="G17" s="442">
        <v>299.94</v>
      </c>
      <c r="H17" s="442">
        <v>205.41</v>
      </c>
      <c r="I17" s="443">
        <v>567.80999999999995</v>
      </c>
    </row>
    <row r="18" spans="1:9">
      <c r="A18" s="128" t="s">
        <v>43</v>
      </c>
      <c r="B18" s="118"/>
      <c r="C18" s="118"/>
      <c r="D18" s="118"/>
      <c r="E18" s="79"/>
      <c r="F18" s="347"/>
      <c r="G18" s="347"/>
      <c r="H18" s="347"/>
      <c r="I18" s="348"/>
    </row>
    <row r="19" spans="1:9">
      <c r="A19" s="176" t="s">
        <v>49</v>
      </c>
      <c r="B19" s="118">
        <v>5</v>
      </c>
      <c r="C19" s="118">
        <v>6</v>
      </c>
      <c r="D19" s="118">
        <v>11</v>
      </c>
      <c r="E19" s="118">
        <v>1</v>
      </c>
      <c r="F19" s="347">
        <v>2.2000000000000002</v>
      </c>
      <c r="G19" s="347">
        <v>12.1</v>
      </c>
      <c r="H19" s="347">
        <v>0.72</v>
      </c>
      <c r="I19" s="348">
        <v>15.020000000000001</v>
      </c>
    </row>
    <row r="20" spans="1:9" s="97" customFormat="1">
      <c r="A20" s="123" t="s">
        <v>50</v>
      </c>
      <c r="B20" s="118">
        <v>9</v>
      </c>
      <c r="C20" s="118">
        <v>13</v>
      </c>
      <c r="D20" s="118">
        <v>22</v>
      </c>
      <c r="E20" s="118">
        <v>2</v>
      </c>
      <c r="F20" s="347">
        <v>1.25</v>
      </c>
      <c r="G20" s="347">
        <v>8.75</v>
      </c>
      <c r="H20" s="347">
        <v>14.7</v>
      </c>
      <c r="I20" s="348">
        <v>24.7</v>
      </c>
    </row>
    <row r="21" spans="1:9">
      <c r="A21" s="176" t="s">
        <v>51</v>
      </c>
      <c r="B21" s="118">
        <v>0</v>
      </c>
      <c r="C21" s="118">
        <v>4</v>
      </c>
      <c r="D21" s="118">
        <v>4</v>
      </c>
      <c r="E21" s="118">
        <v>0</v>
      </c>
      <c r="F21" s="347">
        <v>0.4</v>
      </c>
      <c r="G21" s="347">
        <v>0</v>
      </c>
      <c r="H21" s="347">
        <v>0.6</v>
      </c>
      <c r="I21" s="348">
        <v>1</v>
      </c>
    </row>
    <row r="22" spans="1:9">
      <c r="A22" s="176" t="s">
        <v>52</v>
      </c>
      <c r="B22" s="118">
        <v>41</v>
      </c>
      <c r="C22" s="118">
        <v>27</v>
      </c>
      <c r="D22" s="118">
        <v>68</v>
      </c>
      <c r="E22" s="79">
        <v>14</v>
      </c>
      <c r="F22" s="347">
        <v>8.59</v>
      </c>
      <c r="G22" s="347">
        <v>29.51</v>
      </c>
      <c r="H22" s="347">
        <v>17.350000000000001</v>
      </c>
      <c r="I22" s="348">
        <v>55.45</v>
      </c>
    </row>
    <row r="23" spans="1:9">
      <c r="A23" s="176" t="s">
        <v>53</v>
      </c>
      <c r="B23" s="118">
        <v>19</v>
      </c>
      <c r="C23" s="118">
        <v>16</v>
      </c>
      <c r="D23" s="118">
        <v>35</v>
      </c>
      <c r="E23" s="118">
        <v>7</v>
      </c>
      <c r="F23" s="347">
        <v>7.0000000000000007E-2</v>
      </c>
      <c r="G23" s="347">
        <v>10.37</v>
      </c>
      <c r="H23" s="347">
        <v>6.39</v>
      </c>
      <c r="I23" s="348">
        <v>16.829999999999998</v>
      </c>
    </row>
    <row r="24" spans="1:9">
      <c r="A24" s="176" t="s">
        <v>37</v>
      </c>
      <c r="B24" s="79">
        <v>229</v>
      </c>
      <c r="C24" s="79">
        <v>91</v>
      </c>
      <c r="D24" s="31">
        <v>320</v>
      </c>
      <c r="E24" s="31">
        <v>29</v>
      </c>
      <c r="F24" s="87">
        <v>89.960000000000008</v>
      </c>
      <c r="G24" s="87">
        <v>239.67000000000002</v>
      </c>
      <c r="H24" s="87">
        <v>7.8100000000000005</v>
      </c>
      <c r="I24" s="348">
        <v>337.44</v>
      </c>
    </row>
    <row r="25" spans="1:9">
      <c r="A25" s="286" t="s">
        <v>54</v>
      </c>
      <c r="B25" s="418">
        <v>303</v>
      </c>
      <c r="C25" s="418">
        <v>157</v>
      </c>
      <c r="D25" s="418">
        <v>460</v>
      </c>
      <c r="E25" s="418">
        <v>53</v>
      </c>
      <c r="F25" s="442">
        <v>102.47000000000001</v>
      </c>
      <c r="G25" s="442">
        <v>300.40000000000003</v>
      </c>
      <c r="H25" s="442">
        <v>47.570000000000007</v>
      </c>
      <c r="I25" s="443">
        <v>450.44</v>
      </c>
    </row>
    <row r="26" spans="1:9">
      <c r="A26" s="286" t="s">
        <v>55</v>
      </c>
      <c r="B26" s="418">
        <v>165</v>
      </c>
      <c r="C26" s="418">
        <v>35</v>
      </c>
      <c r="D26" s="418">
        <v>200</v>
      </c>
      <c r="E26" s="418">
        <v>94</v>
      </c>
      <c r="F26" s="442">
        <v>83.33</v>
      </c>
      <c r="G26" s="442">
        <v>127.71</v>
      </c>
      <c r="H26" s="442">
        <v>22.01</v>
      </c>
      <c r="I26" s="443">
        <v>233.04999999999998</v>
      </c>
    </row>
    <row r="27" spans="1:9" s="97" customFormat="1">
      <c r="A27" s="286" t="s">
        <v>56</v>
      </c>
      <c r="B27" s="418">
        <v>74</v>
      </c>
      <c r="C27" s="418">
        <v>146</v>
      </c>
      <c r="D27" s="418">
        <v>220</v>
      </c>
      <c r="E27" s="418">
        <v>9</v>
      </c>
      <c r="F27" s="442">
        <v>163.28</v>
      </c>
      <c r="G27" s="442">
        <v>330.61</v>
      </c>
      <c r="H27" s="442">
        <v>1610.03</v>
      </c>
      <c r="I27" s="443">
        <v>2103.92</v>
      </c>
    </row>
    <row r="28" spans="1:9">
      <c r="A28" s="128" t="s">
        <v>57</v>
      </c>
      <c r="B28" s="118"/>
      <c r="C28" s="118"/>
      <c r="D28" s="118"/>
      <c r="E28" s="118"/>
      <c r="F28" s="347"/>
      <c r="G28" s="347"/>
      <c r="H28" s="347"/>
      <c r="I28" s="348"/>
    </row>
    <row r="29" spans="1:9">
      <c r="A29" s="176" t="s">
        <v>58</v>
      </c>
      <c r="B29" s="118">
        <v>9</v>
      </c>
      <c r="C29" s="118">
        <v>6</v>
      </c>
      <c r="D29" s="118">
        <v>15</v>
      </c>
      <c r="E29" s="118">
        <v>2</v>
      </c>
      <c r="F29" s="347">
        <v>0.21</v>
      </c>
      <c r="G29" s="347">
        <v>8.91</v>
      </c>
      <c r="H29" s="347">
        <v>7.25</v>
      </c>
      <c r="I29" s="348">
        <v>16.37</v>
      </c>
    </row>
    <row r="30" spans="1:9">
      <c r="A30" s="176" t="s">
        <v>59</v>
      </c>
      <c r="B30" s="118">
        <v>21</v>
      </c>
      <c r="C30" s="118">
        <v>20</v>
      </c>
      <c r="D30" s="118">
        <v>41</v>
      </c>
      <c r="E30" s="118">
        <v>41</v>
      </c>
      <c r="F30" s="347">
        <v>32.130000000000003</v>
      </c>
      <c r="G30" s="347">
        <v>24.61</v>
      </c>
      <c r="H30" s="347">
        <v>31.86</v>
      </c>
      <c r="I30" s="348">
        <v>88.6</v>
      </c>
    </row>
    <row r="31" spans="1:9">
      <c r="A31" s="176" t="s">
        <v>60</v>
      </c>
      <c r="B31" s="118">
        <v>69</v>
      </c>
      <c r="C31" s="118">
        <v>57</v>
      </c>
      <c r="D31" s="118">
        <v>126</v>
      </c>
      <c r="E31" s="118">
        <v>15</v>
      </c>
      <c r="F31" s="347">
        <v>287.33</v>
      </c>
      <c r="G31" s="347">
        <v>1265.42</v>
      </c>
      <c r="H31" s="347">
        <v>878.36</v>
      </c>
      <c r="I31" s="348">
        <v>2431.11</v>
      </c>
    </row>
    <row r="32" spans="1:9">
      <c r="A32" s="286" t="s">
        <v>61</v>
      </c>
      <c r="B32" s="418">
        <v>99</v>
      </c>
      <c r="C32" s="418">
        <v>83</v>
      </c>
      <c r="D32" s="418">
        <v>182</v>
      </c>
      <c r="E32" s="418">
        <v>58</v>
      </c>
      <c r="F32" s="442">
        <v>319.66999999999996</v>
      </c>
      <c r="G32" s="442">
        <v>1298.94</v>
      </c>
      <c r="H32" s="442">
        <v>917.47</v>
      </c>
      <c r="I32" s="443">
        <v>2536.08</v>
      </c>
    </row>
    <row r="33" spans="1:9">
      <c r="A33" s="286" t="s">
        <v>62</v>
      </c>
      <c r="B33" s="418">
        <v>59</v>
      </c>
      <c r="C33" s="418">
        <v>53</v>
      </c>
      <c r="D33" s="418">
        <v>112</v>
      </c>
      <c r="E33" s="418">
        <v>20</v>
      </c>
      <c r="F33" s="442">
        <v>18.07</v>
      </c>
      <c r="G33" s="442">
        <v>24.32</v>
      </c>
      <c r="H33" s="442">
        <v>14.68</v>
      </c>
      <c r="I33" s="443">
        <v>57.07</v>
      </c>
    </row>
    <row r="34" spans="1:9">
      <c r="A34" s="128" t="s">
        <v>1142</v>
      </c>
      <c r="B34" s="118"/>
      <c r="C34" s="118"/>
      <c r="D34" s="118"/>
      <c r="E34" s="118"/>
      <c r="F34" s="347"/>
      <c r="G34" s="347"/>
      <c r="H34" s="347"/>
      <c r="I34" s="348"/>
    </row>
    <row r="35" spans="1:9" s="97" customFormat="1">
      <c r="A35" s="123" t="s">
        <v>63</v>
      </c>
      <c r="B35" s="118">
        <v>86</v>
      </c>
      <c r="C35" s="118">
        <v>32</v>
      </c>
      <c r="D35" s="118">
        <v>118</v>
      </c>
      <c r="E35" s="118">
        <v>60</v>
      </c>
      <c r="F35" s="347">
        <v>1486.54</v>
      </c>
      <c r="G35" s="347">
        <v>1253.31</v>
      </c>
      <c r="H35" s="347">
        <v>603.92999999999995</v>
      </c>
      <c r="I35" s="348">
        <v>3343.7799999999997</v>
      </c>
    </row>
    <row r="36" spans="1:9">
      <c r="A36" s="176" t="s">
        <v>64</v>
      </c>
      <c r="B36" s="118">
        <v>75</v>
      </c>
      <c r="C36" s="118">
        <v>35</v>
      </c>
      <c r="D36" s="118">
        <v>110</v>
      </c>
      <c r="E36" s="118">
        <v>78</v>
      </c>
      <c r="F36" s="347">
        <v>47.45</v>
      </c>
      <c r="G36" s="347">
        <v>347.95</v>
      </c>
      <c r="H36" s="347">
        <v>307.23</v>
      </c>
      <c r="I36" s="348">
        <v>702.63</v>
      </c>
    </row>
    <row r="37" spans="1:9">
      <c r="A37" s="176" t="s">
        <v>65</v>
      </c>
      <c r="B37" s="118">
        <v>39</v>
      </c>
      <c r="C37" s="118">
        <v>3</v>
      </c>
      <c r="D37" s="118">
        <v>42</v>
      </c>
      <c r="E37" s="118">
        <v>32</v>
      </c>
      <c r="F37" s="347">
        <v>18.71</v>
      </c>
      <c r="G37" s="347">
        <v>12.64</v>
      </c>
      <c r="H37" s="87">
        <v>29.25</v>
      </c>
      <c r="I37" s="348">
        <v>60.6</v>
      </c>
    </row>
    <row r="38" spans="1:9">
      <c r="A38" s="176" t="s">
        <v>66</v>
      </c>
      <c r="B38" s="118">
        <v>132</v>
      </c>
      <c r="C38" s="118">
        <v>43</v>
      </c>
      <c r="D38" s="118">
        <v>175</v>
      </c>
      <c r="E38" s="118">
        <v>115</v>
      </c>
      <c r="F38" s="347">
        <v>1399.57</v>
      </c>
      <c r="G38" s="347">
        <v>785.35</v>
      </c>
      <c r="H38" s="347">
        <v>646.70000000000005</v>
      </c>
      <c r="I38" s="348">
        <v>2831.62</v>
      </c>
    </row>
    <row r="39" spans="1:9">
      <c r="A39" s="286" t="s">
        <v>67</v>
      </c>
      <c r="B39" s="418">
        <v>332</v>
      </c>
      <c r="C39" s="418">
        <v>113</v>
      </c>
      <c r="D39" s="418">
        <v>445</v>
      </c>
      <c r="E39" s="418">
        <v>285</v>
      </c>
      <c r="F39" s="442">
        <v>2952.27</v>
      </c>
      <c r="G39" s="442">
        <v>2399.25</v>
      </c>
      <c r="H39" s="442">
        <v>1587.1100000000001</v>
      </c>
      <c r="I39" s="443">
        <v>6938.630000000001</v>
      </c>
    </row>
    <row r="40" spans="1:9">
      <c r="A40" s="286" t="s">
        <v>68</v>
      </c>
      <c r="B40" s="418">
        <v>25</v>
      </c>
      <c r="C40" s="418">
        <v>7</v>
      </c>
      <c r="D40" s="418">
        <v>32</v>
      </c>
      <c r="E40" s="418">
        <v>32</v>
      </c>
      <c r="F40" s="442">
        <v>13.92</v>
      </c>
      <c r="G40" s="442">
        <v>17.059999999999999</v>
      </c>
      <c r="H40" s="442">
        <v>7.98</v>
      </c>
      <c r="I40" s="443">
        <v>38.959999999999994</v>
      </c>
    </row>
    <row r="41" spans="1:9">
      <c r="A41" s="286" t="s">
        <v>69</v>
      </c>
      <c r="B41" s="418">
        <v>184</v>
      </c>
      <c r="C41" s="418">
        <v>56</v>
      </c>
      <c r="D41" s="418">
        <v>240</v>
      </c>
      <c r="E41" s="418">
        <v>240</v>
      </c>
      <c r="F41" s="442">
        <v>1541.03</v>
      </c>
      <c r="G41" s="442">
        <v>592.44000000000005</v>
      </c>
      <c r="H41" s="442">
        <v>214.92</v>
      </c>
      <c r="I41" s="443">
        <v>2348.3900000000003</v>
      </c>
    </row>
    <row r="42" spans="1:9">
      <c r="A42" s="286" t="s">
        <v>70</v>
      </c>
      <c r="B42" s="418">
        <v>5</v>
      </c>
      <c r="C42" s="418">
        <v>5</v>
      </c>
      <c r="D42" s="418">
        <v>10</v>
      </c>
      <c r="E42" s="418">
        <v>4</v>
      </c>
      <c r="F42" s="442">
        <v>1.86</v>
      </c>
      <c r="G42" s="442">
        <v>7.88</v>
      </c>
      <c r="H42" s="442">
        <v>34.26</v>
      </c>
      <c r="I42" s="443">
        <v>44</v>
      </c>
    </row>
    <row r="43" spans="1:9">
      <c r="A43" s="128" t="s">
        <v>71</v>
      </c>
      <c r="B43" s="118"/>
      <c r="C43" s="118"/>
      <c r="D43" s="118"/>
      <c r="E43" s="118"/>
      <c r="F43" s="347"/>
      <c r="G43" s="347"/>
      <c r="H43" s="347"/>
      <c r="I43" s="348"/>
    </row>
    <row r="44" spans="1:9" s="97" customFormat="1">
      <c r="A44" s="123" t="s">
        <v>72</v>
      </c>
      <c r="B44" s="118">
        <v>9</v>
      </c>
      <c r="C44" s="118">
        <v>3</v>
      </c>
      <c r="D44" s="118">
        <v>12</v>
      </c>
      <c r="E44" s="118">
        <v>6</v>
      </c>
      <c r="F44" s="347">
        <v>53.23</v>
      </c>
      <c r="G44" s="347">
        <v>50.08</v>
      </c>
      <c r="H44" s="347">
        <v>0.16</v>
      </c>
      <c r="I44" s="348">
        <v>103.47</v>
      </c>
    </row>
    <row r="45" spans="1:9">
      <c r="A45" s="92" t="s">
        <v>73</v>
      </c>
      <c r="B45" s="145">
        <v>22</v>
      </c>
      <c r="C45" s="145">
        <v>18</v>
      </c>
      <c r="D45" s="145">
        <v>40</v>
      </c>
      <c r="E45" s="145">
        <v>11</v>
      </c>
      <c r="F45" s="145">
        <v>5.4</v>
      </c>
      <c r="G45" s="145">
        <v>266.83999999999997</v>
      </c>
      <c r="H45" s="145">
        <v>2.63</v>
      </c>
      <c r="I45" s="149">
        <v>274.86999999999995</v>
      </c>
    </row>
    <row r="46" spans="1:9">
      <c r="A46" s="92" t="s">
        <v>74</v>
      </c>
      <c r="B46" s="145">
        <v>1</v>
      </c>
      <c r="C46" s="145">
        <v>0</v>
      </c>
      <c r="D46" s="145">
        <v>1</v>
      </c>
      <c r="E46" s="145">
        <v>1</v>
      </c>
      <c r="F46" s="145">
        <v>0</v>
      </c>
      <c r="G46" s="145">
        <v>0.01</v>
      </c>
      <c r="H46" s="145">
        <v>0</v>
      </c>
      <c r="I46" s="149">
        <v>0.01</v>
      </c>
    </row>
    <row r="47" spans="1:9">
      <c r="A47" s="92" t="s">
        <v>75</v>
      </c>
      <c r="B47" s="145">
        <v>32</v>
      </c>
      <c r="C47" s="145">
        <v>52</v>
      </c>
      <c r="D47" s="145">
        <v>84</v>
      </c>
      <c r="E47" s="145">
        <v>3</v>
      </c>
      <c r="F47" s="145">
        <v>3.36</v>
      </c>
      <c r="G47" s="145">
        <v>4.66</v>
      </c>
      <c r="H47" s="145">
        <v>9.8000000000000007</v>
      </c>
      <c r="I47" s="149">
        <v>17.82</v>
      </c>
    </row>
    <row r="48" spans="1:9">
      <c r="A48" s="92" t="s">
        <v>76</v>
      </c>
      <c r="B48" s="145">
        <v>70</v>
      </c>
      <c r="C48" s="145">
        <v>64</v>
      </c>
      <c r="D48" s="145">
        <v>134</v>
      </c>
      <c r="E48" s="145">
        <v>38</v>
      </c>
      <c r="F48" s="145">
        <v>972.67</v>
      </c>
      <c r="G48" s="145">
        <v>594.83000000000004</v>
      </c>
      <c r="H48" s="145">
        <v>1166.49</v>
      </c>
      <c r="I48" s="149">
        <v>2733.99</v>
      </c>
    </row>
    <row r="49" spans="1:9">
      <c r="A49" s="92" t="s">
        <v>77</v>
      </c>
      <c r="B49" s="145">
        <v>54</v>
      </c>
      <c r="C49" s="145">
        <v>44</v>
      </c>
      <c r="D49" s="145">
        <v>98</v>
      </c>
      <c r="E49" s="145">
        <v>15</v>
      </c>
      <c r="F49" s="145">
        <v>55.74</v>
      </c>
      <c r="G49" s="145">
        <v>93.66</v>
      </c>
      <c r="H49" s="145">
        <v>72.61</v>
      </c>
      <c r="I49" s="149">
        <v>222.01</v>
      </c>
    </row>
    <row r="50" spans="1:9">
      <c r="A50" s="286" t="s">
        <v>78</v>
      </c>
      <c r="B50" s="418">
        <v>188</v>
      </c>
      <c r="C50" s="418">
        <v>181</v>
      </c>
      <c r="D50" s="418">
        <v>369</v>
      </c>
      <c r="E50" s="418">
        <v>74</v>
      </c>
      <c r="F50" s="442">
        <v>1090.3999999999999</v>
      </c>
      <c r="G50" s="442">
        <v>1010.08</v>
      </c>
      <c r="H50" s="442">
        <v>1251.6899999999998</v>
      </c>
      <c r="I50" s="443">
        <v>3352.17</v>
      </c>
    </row>
    <row r="51" spans="1:9">
      <c r="A51" s="92"/>
      <c r="B51" s="145"/>
      <c r="C51" s="145"/>
      <c r="D51" s="145"/>
      <c r="E51" s="145"/>
      <c r="F51" s="145"/>
      <c r="G51" s="145"/>
      <c r="H51" s="145"/>
      <c r="I51" s="149"/>
    </row>
    <row r="52" spans="1:9" ht="19.5" customHeight="1" thickBot="1">
      <c r="A52" s="252" t="s">
        <v>79</v>
      </c>
      <c r="B52" s="335">
        <v>1876</v>
      </c>
      <c r="C52" s="335">
        <v>1098</v>
      </c>
      <c r="D52" s="335">
        <v>2974</v>
      </c>
      <c r="E52" s="335">
        <v>1079</v>
      </c>
      <c r="F52" s="335">
        <v>6489.2899999999991</v>
      </c>
      <c r="G52" s="335">
        <v>6864.6799999999994</v>
      </c>
      <c r="H52" s="335">
        <v>6125.9699999999993</v>
      </c>
      <c r="I52" s="440">
        <v>19479.939999999999</v>
      </c>
    </row>
  </sheetData>
  <mergeCells count="7">
    <mergeCell ref="F5:I5"/>
    <mergeCell ref="F6:G6"/>
    <mergeCell ref="A1:I1"/>
    <mergeCell ref="A3:I3"/>
    <mergeCell ref="A5:A7"/>
    <mergeCell ref="B5:D5"/>
    <mergeCell ref="B6:D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>
  <sheetPr codeName="Hoja80">
    <tabColor rgb="FFFF0000"/>
    <pageSetUpPr fitToPage="1"/>
  </sheetPr>
  <dimension ref="A1:I51"/>
  <sheetViews>
    <sheetView view="pageBreakPreview" topLeftCell="A10" zoomScale="75" zoomScaleNormal="75" workbookViewId="0">
      <selection activeCell="E26" sqref="E26"/>
    </sheetView>
  </sheetViews>
  <sheetFormatPr baseColWidth="10" defaultRowHeight="12.75"/>
  <cols>
    <col min="1" max="1" width="91.42578125" customWidth="1"/>
    <col min="2" max="8" width="13.42578125" customWidth="1"/>
  </cols>
  <sheetData>
    <row r="1" spans="1:9" ht="18">
      <c r="A1" s="1150" t="s">
        <v>856</v>
      </c>
      <c r="B1" s="1150"/>
      <c r="C1" s="1150"/>
      <c r="D1" s="1150"/>
      <c r="E1" s="1150"/>
      <c r="F1" s="1150"/>
      <c r="G1" s="1150"/>
      <c r="H1" s="1150"/>
    </row>
    <row r="3" spans="1:9" ht="24.75" customHeight="1">
      <c r="A3" s="1277" t="s">
        <v>1235</v>
      </c>
      <c r="B3" s="1277"/>
      <c r="C3" s="1277"/>
      <c r="D3" s="1277"/>
      <c r="E3" s="1277"/>
      <c r="F3" s="1277"/>
      <c r="G3" s="1277"/>
      <c r="H3" s="1277"/>
    </row>
    <row r="4" spans="1:9" ht="13.5" thickBot="1">
      <c r="A4" s="89"/>
      <c r="B4" s="89"/>
      <c r="C4" s="89"/>
      <c r="D4" s="89"/>
      <c r="E4" s="89"/>
      <c r="F4" s="89"/>
      <c r="G4" s="89"/>
      <c r="H4" s="89"/>
    </row>
    <row r="5" spans="1:9" ht="33.75" customHeight="1">
      <c r="A5" s="1152" t="s">
        <v>1</v>
      </c>
      <c r="B5" s="1154" t="s">
        <v>877</v>
      </c>
      <c r="C5" s="1077"/>
      <c r="D5" s="1250" t="s">
        <v>2</v>
      </c>
      <c r="E5" s="1154" t="s">
        <v>3</v>
      </c>
      <c r="F5" s="1155"/>
      <c r="G5" s="380" t="s">
        <v>1156</v>
      </c>
      <c r="H5" s="382" t="s">
        <v>860</v>
      </c>
    </row>
    <row r="6" spans="1:9" ht="33" customHeight="1" thickBot="1">
      <c r="A6" s="1153"/>
      <c r="B6" s="206" t="s">
        <v>886</v>
      </c>
      <c r="C6" s="206" t="s">
        <v>887</v>
      </c>
      <c r="D6" s="1252"/>
      <c r="E6" s="206" t="s">
        <v>867</v>
      </c>
      <c r="F6" s="206" t="s">
        <v>868</v>
      </c>
      <c r="G6" s="381" t="s">
        <v>4</v>
      </c>
      <c r="H6" s="390" t="s">
        <v>891</v>
      </c>
    </row>
    <row r="7" spans="1:9" ht="27.75" customHeight="1">
      <c r="A7" s="158" t="s">
        <v>5</v>
      </c>
      <c r="B7" s="117"/>
      <c r="C7" s="117"/>
      <c r="D7" s="117"/>
      <c r="E7" s="349"/>
      <c r="F7" s="349"/>
      <c r="G7" s="349"/>
      <c r="H7" s="350"/>
    </row>
    <row r="8" spans="1:9" ht="14.1" customHeight="1">
      <c r="A8" s="92" t="s">
        <v>6</v>
      </c>
      <c r="B8" s="159">
        <v>49</v>
      </c>
      <c r="C8" s="159">
        <v>78</v>
      </c>
      <c r="D8" s="159">
        <v>2</v>
      </c>
      <c r="E8" s="496">
        <v>515.26</v>
      </c>
      <c r="F8" s="496">
        <v>983.47</v>
      </c>
      <c r="G8" s="496">
        <v>248.4</v>
      </c>
      <c r="H8" s="497">
        <v>1747.13</v>
      </c>
    </row>
    <row r="9" spans="1:9" ht="14.1" customHeight="1">
      <c r="A9" s="92" t="s">
        <v>7</v>
      </c>
      <c r="B9" s="160">
        <v>3</v>
      </c>
      <c r="C9" s="160">
        <v>1</v>
      </c>
      <c r="D9" s="160">
        <v>0</v>
      </c>
      <c r="E9" s="498">
        <v>1.2</v>
      </c>
      <c r="F9" s="498">
        <v>0.49</v>
      </c>
      <c r="G9" s="498">
        <v>0.08</v>
      </c>
      <c r="H9" s="499">
        <v>1.77</v>
      </c>
    </row>
    <row r="10" spans="1:9" ht="14.1" customHeight="1">
      <c r="A10" s="92" t="s">
        <v>8</v>
      </c>
      <c r="B10" s="159">
        <v>4</v>
      </c>
      <c r="C10" s="160">
        <v>0</v>
      </c>
      <c r="D10" s="160">
        <v>3</v>
      </c>
      <c r="E10" s="498">
        <v>0.04</v>
      </c>
      <c r="F10" s="496">
        <v>0</v>
      </c>
      <c r="G10" s="498">
        <v>0</v>
      </c>
      <c r="H10" s="497">
        <v>0.04</v>
      </c>
    </row>
    <row r="11" spans="1:9" ht="14.1" customHeight="1">
      <c r="A11" s="92" t="s">
        <v>9</v>
      </c>
      <c r="B11" s="159">
        <v>4</v>
      </c>
      <c r="C11" s="159">
        <v>4</v>
      </c>
      <c r="D11" s="160">
        <v>0</v>
      </c>
      <c r="E11" s="496">
        <v>0.8</v>
      </c>
      <c r="F11" s="496">
        <v>22.44</v>
      </c>
      <c r="G11" s="496">
        <v>4.88</v>
      </c>
      <c r="H11" s="497">
        <v>28.12</v>
      </c>
    </row>
    <row r="12" spans="1:9" ht="14.1" customHeight="1">
      <c r="A12" s="92" t="s">
        <v>15</v>
      </c>
      <c r="B12" s="159">
        <v>7</v>
      </c>
      <c r="C12" s="159">
        <v>4</v>
      </c>
      <c r="D12" s="160">
        <v>0</v>
      </c>
      <c r="E12" s="496">
        <v>41.77</v>
      </c>
      <c r="F12" s="496">
        <v>90.53</v>
      </c>
      <c r="G12" s="496">
        <v>5.73</v>
      </c>
      <c r="H12" s="497">
        <v>138.03</v>
      </c>
      <c r="I12" s="6"/>
    </row>
    <row r="13" spans="1:9" ht="14.1" customHeight="1">
      <c r="A13" s="92" t="s">
        <v>16</v>
      </c>
      <c r="B13" s="159">
        <v>13</v>
      </c>
      <c r="C13" s="159">
        <v>11</v>
      </c>
      <c r="D13" s="160">
        <v>0</v>
      </c>
      <c r="E13" s="498">
        <v>4.2300000000000004</v>
      </c>
      <c r="F13" s="496">
        <v>33.29</v>
      </c>
      <c r="G13" s="496">
        <v>2.5499999999999998</v>
      </c>
      <c r="H13" s="497">
        <v>40.07</v>
      </c>
      <c r="I13" s="6"/>
    </row>
    <row r="14" spans="1:9" ht="14.1" customHeight="1">
      <c r="A14" s="92" t="s">
        <v>17</v>
      </c>
      <c r="B14" s="160">
        <v>0</v>
      </c>
      <c r="C14" s="159">
        <v>0</v>
      </c>
      <c r="D14" s="160">
        <v>0</v>
      </c>
      <c r="E14" s="498">
        <v>0</v>
      </c>
      <c r="F14" s="496">
        <v>0</v>
      </c>
      <c r="G14" s="496">
        <v>0</v>
      </c>
      <c r="H14" s="497">
        <v>0</v>
      </c>
      <c r="I14" s="6"/>
    </row>
    <row r="15" spans="1:9" ht="14.1" customHeight="1">
      <c r="A15" s="92"/>
      <c r="B15" s="159"/>
      <c r="C15" s="159"/>
      <c r="D15" s="160"/>
      <c r="E15" s="496"/>
      <c r="F15" s="496"/>
      <c r="G15" s="496"/>
      <c r="H15" s="497"/>
      <c r="I15" s="6"/>
    </row>
    <row r="16" spans="1:9" ht="14.1" customHeight="1">
      <c r="A16" s="93" t="s">
        <v>18</v>
      </c>
      <c r="B16" s="159"/>
      <c r="C16" s="159"/>
      <c r="D16" s="159"/>
      <c r="E16" s="496"/>
      <c r="F16" s="496"/>
      <c r="G16" s="496"/>
      <c r="H16" s="497"/>
      <c r="I16" s="6"/>
    </row>
    <row r="17" spans="1:9" ht="14.1" customHeight="1">
      <c r="A17" s="92" t="s">
        <v>19</v>
      </c>
      <c r="B17" s="159">
        <v>52</v>
      </c>
      <c r="C17" s="159">
        <v>48</v>
      </c>
      <c r="D17" s="160">
        <v>1</v>
      </c>
      <c r="E17" s="496">
        <v>398.68</v>
      </c>
      <c r="F17" s="496">
        <v>526.02</v>
      </c>
      <c r="G17" s="496">
        <v>182.75</v>
      </c>
      <c r="H17" s="497">
        <v>1107.45</v>
      </c>
      <c r="I17" s="6"/>
    </row>
    <row r="18" spans="1:9" ht="14.1" customHeight="1">
      <c r="A18" s="92" t="s">
        <v>20</v>
      </c>
      <c r="B18" s="159">
        <v>3</v>
      </c>
      <c r="C18" s="159">
        <v>12</v>
      </c>
      <c r="D18" s="160">
        <v>0</v>
      </c>
      <c r="E18" s="496">
        <v>178.63</v>
      </c>
      <c r="F18" s="496">
        <v>309.60000000000002</v>
      </c>
      <c r="G18" s="496">
        <v>34.69</v>
      </c>
      <c r="H18" s="497">
        <v>522.91999999999996</v>
      </c>
      <c r="I18" s="6"/>
    </row>
    <row r="19" spans="1:9" ht="14.1" customHeight="1">
      <c r="A19" s="92" t="s">
        <v>21</v>
      </c>
      <c r="B19" s="160">
        <v>10</v>
      </c>
      <c r="C19" s="159">
        <v>4</v>
      </c>
      <c r="D19" s="160">
        <v>1</v>
      </c>
      <c r="E19" s="496">
        <v>20.34</v>
      </c>
      <c r="F19" s="498">
        <v>36.409999999999997</v>
      </c>
      <c r="G19" s="498">
        <v>0.42</v>
      </c>
      <c r="H19" s="497">
        <v>57.17</v>
      </c>
    </row>
    <row r="20" spans="1:9" ht="14.1" customHeight="1">
      <c r="A20" s="92" t="s">
        <v>22</v>
      </c>
      <c r="B20" s="160">
        <v>1</v>
      </c>
      <c r="C20" s="160">
        <v>1</v>
      </c>
      <c r="D20" s="159">
        <v>0</v>
      </c>
      <c r="E20" s="498">
        <v>1.08</v>
      </c>
      <c r="F20" s="498">
        <v>0</v>
      </c>
      <c r="G20" s="498">
        <v>0</v>
      </c>
      <c r="H20" s="499">
        <v>1.08</v>
      </c>
    </row>
    <row r="21" spans="1:9" ht="14.1" customHeight="1">
      <c r="A21" s="92" t="s">
        <v>23</v>
      </c>
      <c r="B21" s="159">
        <v>2</v>
      </c>
      <c r="C21" s="160">
        <v>0</v>
      </c>
      <c r="D21" s="159">
        <v>0</v>
      </c>
      <c r="E21" s="498">
        <v>0.33</v>
      </c>
      <c r="F21" s="498">
        <v>0</v>
      </c>
      <c r="G21" s="496">
        <v>0</v>
      </c>
      <c r="H21" s="497">
        <v>0.33</v>
      </c>
    </row>
    <row r="22" spans="1:9" ht="14.1" customHeight="1">
      <c r="A22" s="92" t="s">
        <v>24</v>
      </c>
      <c r="B22" s="160">
        <v>5</v>
      </c>
      <c r="C22" s="160">
        <v>7</v>
      </c>
      <c r="D22" s="159">
        <v>1</v>
      </c>
      <c r="E22" s="498">
        <v>18.48</v>
      </c>
      <c r="F22" s="498">
        <v>15.75</v>
      </c>
      <c r="G22" s="498">
        <v>0</v>
      </c>
      <c r="H22" s="499">
        <v>34.229999999999997</v>
      </c>
    </row>
    <row r="23" spans="1:9" ht="14.1" customHeight="1">
      <c r="A23" s="92" t="s">
        <v>25</v>
      </c>
      <c r="B23" s="159">
        <v>5</v>
      </c>
      <c r="C23" s="159">
        <v>2</v>
      </c>
      <c r="D23" s="159">
        <v>0</v>
      </c>
      <c r="E23" s="496">
        <v>0.51</v>
      </c>
      <c r="F23" s="496">
        <v>1.99</v>
      </c>
      <c r="G23" s="496">
        <v>38.299999999999997</v>
      </c>
      <c r="H23" s="497">
        <v>40.799999999999997</v>
      </c>
    </row>
    <row r="24" spans="1:9" ht="14.1" customHeight="1">
      <c r="A24" s="92" t="s">
        <v>26</v>
      </c>
      <c r="B24" s="159">
        <v>411</v>
      </c>
      <c r="C24" s="159">
        <v>101</v>
      </c>
      <c r="D24" s="159">
        <v>17</v>
      </c>
      <c r="E24" s="496">
        <v>1193.4000000000001</v>
      </c>
      <c r="F24" s="496">
        <v>442.17</v>
      </c>
      <c r="G24" s="496">
        <v>55.97</v>
      </c>
      <c r="H24" s="497">
        <v>1691.5399999999902</v>
      </c>
    </row>
    <row r="25" spans="1:9" ht="14.1" customHeight="1">
      <c r="A25" s="92" t="s">
        <v>27</v>
      </c>
      <c r="B25" s="159">
        <v>4</v>
      </c>
      <c r="C25" s="159">
        <v>0</v>
      </c>
      <c r="D25" s="159">
        <v>0</v>
      </c>
      <c r="E25" s="496">
        <v>0.15</v>
      </c>
      <c r="F25" s="496">
        <v>1.06</v>
      </c>
      <c r="G25" s="496">
        <v>0</v>
      </c>
      <c r="H25" s="497">
        <v>1.21</v>
      </c>
    </row>
    <row r="26" spans="1:9" ht="14.1" customHeight="1">
      <c r="A26" s="92" t="s">
        <v>28</v>
      </c>
      <c r="B26" s="159">
        <v>2</v>
      </c>
      <c r="C26" s="159">
        <v>2</v>
      </c>
      <c r="D26" s="159">
        <v>0</v>
      </c>
      <c r="E26" s="496">
        <v>0.11</v>
      </c>
      <c r="F26" s="496">
        <v>3.54</v>
      </c>
      <c r="G26" s="496">
        <v>5.61</v>
      </c>
      <c r="H26" s="497">
        <v>9.26</v>
      </c>
    </row>
    <row r="27" spans="1:9" ht="14.1" customHeight="1">
      <c r="A27" s="92"/>
      <c r="B27" s="159"/>
      <c r="C27" s="159"/>
      <c r="D27" s="159"/>
      <c r="E27" s="496"/>
      <c r="F27" s="496"/>
      <c r="G27" s="496"/>
      <c r="H27" s="497"/>
    </row>
    <row r="28" spans="1:9" ht="14.1" customHeight="1">
      <c r="A28" s="93" t="s">
        <v>29</v>
      </c>
      <c r="B28" s="159"/>
      <c r="C28" s="159"/>
      <c r="D28" s="159"/>
      <c r="E28" s="496"/>
      <c r="F28" s="496"/>
      <c r="G28" s="496"/>
      <c r="H28" s="497"/>
    </row>
    <row r="29" spans="1:9" ht="14.1" customHeight="1">
      <c r="A29" s="92" t="s">
        <v>30</v>
      </c>
      <c r="B29" s="159">
        <v>952</v>
      </c>
      <c r="C29" s="159">
        <v>315</v>
      </c>
      <c r="D29" s="159">
        <v>34</v>
      </c>
      <c r="E29" s="496">
        <v>853.6</v>
      </c>
      <c r="F29" s="496">
        <v>3971.64</v>
      </c>
      <c r="G29" s="496">
        <v>473.72</v>
      </c>
      <c r="H29" s="497">
        <v>5298.96000000003</v>
      </c>
    </row>
    <row r="30" spans="1:9" ht="14.1" customHeight="1">
      <c r="A30" s="92" t="s">
        <v>31</v>
      </c>
      <c r="B30" s="159">
        <v>465</v>
      </c>
      <c r="C30" s="159">
        <v>655</v>
      </c>
      <c r="D30" s="159">
        <v>16</v>
      </c>
      <c r="E30" s="496">
        <v>2797.53</v>
      </c>
      <c r="F30" s="496">
        <v>8247.9500000000007</v>
      </c>
      <c r="G30" s="496">
        <v>1348.33</v>
      </c>
      <c r="H30" s="497">
        <v>12393.81</v>
      </c>
    </row>
    <row r="31" spans="1:9" ht="14.1" customHeight="1">
      <c r="A31" s="92" t="s">
        <v>32</v>
      </c>
      <c r="B31" s="159">
        <v>65</v>
      </c>
      <c r="C31" s="159">
        <v>44</v>
      </c>
      <c r="D31" s="159">
        <v>0</v>
      </c>
      <c r="E31" s="496">
        <v>451.89</v>
      </c>
      <c r="F31" s="496">
        <v>2163.7800000000002</v>
      </c>
      <c r="G31" s="496">
        <v>62.36</v>
      </c>
      <c r="H31" s="497">
        <v>2678.03</v>
      </c>
    </row>
    <row r="32" spans="1:9" ht="14.1" customHeight="1">
      <c r="A32" s="92"/>
      <c r="B32" s="159"/>
      <c r="C32" s="159"/>
      <c r="D32" s="159"/>
      <c r="E32" s="496"/>
      <c r="F32" s="496"/>
      <c r="G32" s="496"/>
      <c r="H32" s="497"/>
    </row>
    <row r="33" spans="1:8" ht="14.1" customHeight="1">
      <c r="A33" s="93" t="s">
        <v>33</v>
      </c>
      <c r="B33" s="159"/>
      <c r="C33" s="159"/>
      <c r="D33" s="159"/>
      <c r="E33" s="496"/>
      <c r="F33" s="496"/>
      <c r="G33" s="496"/>
      <c r="H33" s="497"/>
    </row>
    <row r="34" spans="1:8" ht="14.1" customHeight="1">
      <c r="A34" s="92" t="s">
        <v>34</v>
      </c>
      <c r="B34" s="159">
        <v>380</v>
      </c>
      <c r="C34" s="159">
        <v>136</v>
      </c>
      <c r="D34" s="159">
        <v>30</v>
      </c>
      <c r="E34" s="496">
        <v>900.23</v>
      </c>
      <c r="F34" s="496">
        <v>590.74</v>
      </c>
      <c r="G34" s="496">
        <v>100.88</v>
      </c>
      <c r="H34" s="497">
        <v>1591.8499999999899</v>
      </c>
    </row>
    <row r="35" spans="1:8" ht="14.1" customHeight="1">
      <c r="A35" s="92" t="s">
        <v>84</v>
      </c>
      <c r="B35" s="159">
        <v>4</v>
      </c>
      <c r="C35" s="159">
        <v>0</v>
      </c>
      <c r="D35" s="159">
        <v>0</v>
      </c>
      <c r="E35" s="496">
        <v>0.02</v>
      </c>
      <c r="F35" s="159">
        <v>0</v>
      </c>
      <c r="G35" s="159">
        <v>0.02</v>
      </c>
      <c r="H35" s="500">
        <v>0.04</v>
      </c>
    </row>
    <row r="36" spans="1:8" ht="14.1" customHeight="1">
      <c r="A36" s="92" t="s">
        <v>85</v>
      </c>
      <c r="B36" s="159">
        <v>5</v>
      </c>
      <c r="C36" s="159">
        <v>1</v>
      </c>
      <c r="D36" s="159">
        <v>2</v>
      </c>
      <c r="E36" s="496">
        <v>0.81</v>
      </c>
      <c r="F36" s="496">
        <v>0</v>
      </c>
      <c r="G36" s="159">
        <v>4.22</v>
      </c>
      <c r="H36" s="497">
        <v>5.03</v>
      </c>
    </row>
    <row r="37" spans="1:8" ht="14.1" customHeight="1">
      <c r="A37" s="92" t="s">
        <v>33</v>
      </c>
      <c r="B37" s="159">
        <v>43</v>
      </c>
      <c r="C37" s="159">
        <v>11</v>
      </c>
      <c r="D37" s="159">
        <v>4</v>
      </c>
      <c r="E37" s="496">
        <v>16.46</v>
      </c>
      <c r="F37" s="496">
        <v>77.78</v>
      </c>
      <c r="G37" s="496">
        <v>16.510000000000002</v>
      </c>
      <c r="H37" s="497">
        <v>110.75</v>
      </c>
    </row>
    <row r="38" spans="1:8" ht="14.1" customHeight="1">
      <c r="A38" s="92"/>
      <c r="B38" s="159"/>
      <c r="C38" s="159"/>
      <c r="D38" s="159"/>
      <c r="E38" s="496"/>
      <c r="F38" s="496"/>
      <c r="G38" s="496"/>
      <c r="H38" s="497"/>
    </row>
    <row r="39" spans="1:8" ht="14.1" customHeight="1">
      <c r="A39" s="98" t="s">
        <v>1092</v>
      </c>
      <c r="B39" s="159">
        <v>1196</v>
      </c>
      <c r="C39" s="159">
        <v>458</v>
      </c>
      <c r="D39" s="159">
        <v>23</v>
      </c>
      <c r="E39" s="496">
        <v>2791.86</v>
      </c>
      <c r="F39" s="496">
        <v>4750.09</v>
      </c>
      <c r="G39" s="496">
        <v>1004.08</v>
      </c>
      <c r="H39" s="497">
        <v>8546.0300000000607</v>
      </c>
    </row>
    <row r="40" spans="1:8" ht="14.1" customHeight="1">
      <c r="A40" s="92"/>
      <c r="B40" s="159"/>
      <c r="C40" s="159"/>
      <c r="D40" s="159"/>
      <c r="E40" s="218"/>
      <c r="F40" s="218"/>
      <c r="G40" s="218"/>
      <c r="H40" s="351"/>
    </row>
    <row r="41" spans="1:8" s="97" customFormat="1" ht="18.75" customHeight="1" thickBot="1">
      <c r="A41" s="252" t="s">
        <v>507</v>
      </c>
      <c r="B41" s="352">
        <f t="shared" ref="B41:H41" si="0">SUM(B7:B39)</f>
        <v>3685</v>
      </c>
      <c r="C41" s="352">
        <f t="shared" si="0"/>
        <v>1895</v>
      </c>
      <c r="D41" s="352">
        <f t="shared" si="0"/>
        <v>134</v>
      </c>
      <c r="E41" s="353">
        <f t="shared" si="0"/>
        <v>10187.410000000002</v>
      </c>
      <c r="F41" s="353">
        <f t="shared" si="0"/>
        <v>22268.74</v>
      </c>
      <c r="G41" s="353">
        <f t="shared" si="0"/>
        <v>3589.5000000000005</v>
      </c>
      <c r="H41" s="354">
        <f t="shared" si="0"/>
        <v>36045.650000000067</v>
      </c>
    </row>
    <row r="51" spans="7:7">
      <c r="G51" s="150"/>
    </row>
  </sheetData>
  <mergeCells count="6">
    <mergeCell ref="A1:H1"/>
    <mergeCell ref="A3:H3"/>
    <mergeCell ref="A5:A6"/>
    <mergeCell ref="B5:C5"/>
    <mergeCell ref="D5:D6"/>
    <mergeCell ref="E5:F5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>
  <sheetPr codeName="Hoja81">
    <tabColor rgb="FFFF0000"/>
    <pageSetUpPr fitToPage="1"/>
  </sheetPr>
  <dimension ref="A1:J66"/>
  <sheetViews>
    <sheetView view="pageBreakPreview" topLeftCell="A16" zoomScale="75" zoomScaleNormal="75" workbookViewId="0">
      <selection activeCell="E26" sqref="E26"/>
    </sheetView>
  </sheetViews>
  <sheetFormatPr baseColWidth="10" defaultRowHeight="12.75"/>
  <cols>
    <col min="1" max="1" width="34" customWidth="1"/>
    <col min="2" max="9" width="15.5703125" customWidth="1"/>
  </cols>
  <sheetData>
    <row r="1" spans="1:10" ht="18">
      <c r="A1" s="1150" t="s">
        <v>856</v>
      </c>
      <c r="B1" s="1150"/>
      <c r="C1" s="1150"/>
      <c r="D1" s="1150"/>
      <c r="E1" s="1150"/>
      <c r="F1" s="1150"/>
      <c r="G1" s="1150"/>
      <c r="H1" s="1150"/>
      <c r="I1" s="1150"/>
    </row>
    <row r="3" spans="1:10" ht="15">
      <c r="A3" s="1265" t="s">
        <v>1236</v>
      </c>
      <c r="B3" s="1265"/>
      <c r="C3" s="1265"/>
      <c r="D3" s="1265"/>
      <c r="E3" s="1265"/>
      <c r="F3" s="1265"/>
      <c r="G3" s="1265"/>
      <c r="H3" s="1265"/>
      <c r="I3" s="1265"/>
    </row>
    <row r="4" spans="1:10" ht="13.5" thickBot="1">
      <c r="A4" s="89"/>
      <c r="B4" s="89"/>
      <c r="C4" s="89"/>
      <c r="D4" s="89"/>
      <c r="E4" s="89"/>
      <c r="F4" s="89"/>
      <c r="G4" s="89"/>
      <c r="H4" s="89"/>
      <c r="I4" s="89"/>
      <c r="J4" s="6"/>
    </row>
    <row r="5" spans="1:10" s="485" customFormat="1" ht="28.5" customHeight="1">
      <c r="A5" s="140" t="s">
        <v>1017</v>
      </c>
      <c r="B5" s="1154" t="s">
        <v>86</v>
      </c>
      <c r="C5" s="1155"/>
      <c r="D5" s="1154" t="s">
        <v>87</v>
      </c>
      <c r="E5" s="1155"/>
      <c r="F5" s="1154" t="s">
        <v>88</v>
      </c>
      <c r="G5" s="1155"/>
      <c r="H5" s="1154" t="s">
        <v>89</v>
      </c>
      <c r="I5" s="1077"/>
      <c r="J5" s="486"/>
    </row>
    <row r="6" spans="1:10" s="485" customFormat="1" ht="28.5" customHeight="1" thickBot="1">
      <c r="A6" s="141" t="s">
        <v>1023</v>
      </c>
      <c r="B6" s="444" t="s">
        <v>812</v>
      </c>
      <c r="C6" s="445" t="s">
        <v>940</v>
      </c>
      <c r="D6" s="444" t="s">
        <v>812</v>
      </c>
      <c r="E6" s="445" t="s">
        <v>940</v>
      </c>
      <c r="F6" s="444" t="s">
        <v>812</v>
      </c>
      <c r="G6" s="445" t="s">
        <v>940</v>
      </c>
      <c r="H6" s="444" t="s">
        <v>812</v>
      </c>
      <c r="I6" s="446" t="s">
        <v>940</v>
      </c>
      <c r="J6" s="486"/>
    </row>
    <row r="7" spans="1:10" ht="23.25" customHeight="1">
      <c r="A7" s="325" t="s">
        <v>513</v>
      </c>
      <c r="B7" s="291">
        <v>231</v>
      </c>
      <c r="C7" s="712">
        <v>0.29430000000000001</v>
      </c>
      <c r="D7" s="291">
        <v>73</v>
      </c>
      <c r="E7" s="712">
        <v>9.2999999999999999E-2</v>
      </c>
      <c r="F7" s="291">
        <v>31</v>
      </c>
      <c r="G7" s="712">
        <v>3.95E-2</v>
      </c>
      <c r="H7" s="291">
        <v>2</v>
      </c>
      <c r="I7" s="713">
        <v>2.5000000000000001E-3</v>
      </c>
      <c r="J7" s="6"/>
    </row>
    <row r="8" spans="1:10" ht="14.1" customHeight="1">
      <c r="A8" s="326" t="s">
        <v>514</v>
      </c>
      <c r="B8" s="289">
        <v>36</v>
      </c>
      <c r="C8" s="714">
        <v>0.16589999999999999</v>
      </c>
      <c r="D8" s="289">
        <v>20</v>
      </c>
      <c r="E8" s="714">
        <v>9.2200000000000004E-2</v>
      </c>
      <c r="F8" s="289">
        <v>2</v>
      </c>
      <c r="G8" s="714">
        <v>9.1999999999999998E-3</v>
      </c>
      <c r="H8" s="289" t="s">
        <v>746</v>
      </c>
      <c r="I8" s="715" t="s">
        <v>746</v>
      </c>
      <c r="J8" s="6"/>
    </row>
    <row r="9" spans="1:10" ht="14.1" customHeight="1">
      <c r="A9" s="326" t="s">
        <v>1033</v>
      </c>
      <c r="B9" s="289">
        <v>106</v>
      </c>
      <c r="C9" s="714">
        <v>9.8199999999999996E-2</v>
      </c>
      <c r="D9" s="289">
        <v>48</v>
      </c>
      <c r="E9" s="714">
        <v>4.4499999999999998E-2</v>
      </c>
      <c r="F9" s="289" t="s">
        <v>746</v>
      </c>
      <c r="G9" s="714" t="s">
        <v>746</v>
      </c>
      <c r="H9" s="289">
        <v>1</v>
      </c>
      <c r="I9" s="715">
        <v>8.9999999999999998E-4</v>
      </c>
      <c r="J9" s="6"/>
    </row>
    <row r="10" spans="1:10" ht="14.1" customHeight="1">
      <c r="A10" s="326" t="s">
        <v>515</v>
      </c>
      <c r="B10" s="289">
        <v>12</v>
      </c>
      <c r="C10" s="714">
        <v>0.1176</v>
      </c>
      <c r="D10" s="289">
        <v>4</v>
      </c>
      <c r="E10" s="714">
        <v>3.9199999999999999E-2</v>
      </c>
      <c r="F10" s="289">
        <v>5</v>
      </c>
      <c r="G10" s="714">
        <v>4.9000000000000002E-2</v>
      </c>
      <c r="H10" s="289" t="s">
        <v>746</v>
      </c>
      <c r="I10" s="715" t="s">
        <v>746</v>
      </c>
      <c r="J10" s="6"/>
    </row>
    <row r="11" spans="1:10" ht="14.1" customHeight="1">
      <c r="A11" s="326" t="s">
        <v>516</v>
      </c>
      <c r="B11" s="289" t="s">
        <v>746</v>
      </c>
      <c r="C11" s="714" t="s">
        <v>746</v>
      </c>
      <c r="D11" s="289">
        <v>240</v>
      </c>
      <c r="E11" s="714">
        <v>0.53449999999999998</v>
      </c>
      <c r="F11" s="289">
        <v>4</v>
      </c>
      <c r="G11" s="714">
        <v>8.8999999999999999E-3</v>
      </c>
      <c r="H11" s="289" t="s">
        <v>746</v>
      </c>
      <c r="I11" s="715" t="s">
        <v>746</v>
      </c>
      <c r="J11" s="6"/>
    </row>
    <row r="12" spans="1:10" ht="14.1" customHeight="1">
      <c r="A12" s="326" t="s">
        <v>517</v>
      </c>
      <c r="B12" s="289">
        <v>147</v>
      </c>
      <c r="C12" s="714">
        <v>0.1784</v>
      </c>
      <c r="D12" s="289">
        <v>98</v>
      </c>
      <c r="E12" s="714">
        <v>0.11890000000000001</v>
      </c>
      <c r="F12" s="289">
        <v>18</v>
      </c>
      <c r="G12" s="714">
        <v>2.18E-2</v>
      </c>
      <c r="H12" s="289">
        <v>3</v>
      </c>
      <c r="I12" s="715">
        <v>3.5999999999999999E-3</v>
      </c>
      <c r="J12" s="6"/>
    </row>
    <row r="13" spans="1:10" ht="14.1" customHeight="1">
      <c r="A13" s="326" t="s">
        <v>528</v>
      </c>
      <c r="B13" s="289">
        <v>332</v>
      </c>
      <c r="C13" s="714">
        <v>0.26479999999999998</v>
      </c>
      <c r="D13" s="289">
        <v>144</v>
      </c>
      <c r="E13" s="714">
        <v>0.1148</v>
      </c>
      <c r="F13" s="289">
        <v>7</v>
      </c>
      <c r="G13" s="714">
        <v>5.5999999999999999E-3</v>
      </c>
      <c r="H13" s="289">
        <v>6</v>
      </c>
      <c r="I13" s="715">
        <v>4.7999999999999996E-3</v>
      </c>
      <c r="J13" s="6"/>
    </row>
    <row r="14" spans="1:10" ht="14.1" customHeight="1">
      <c r="A14" s="326" t="s">
        <v>519</v>
      </c>
      <c r="B14" s="289">
        <v>15</v>
      </c>
      <c r="C14" s="714">
        <v>2.4899999999999999E-2</v>
      </c>
      <c r="D14" s="289">
        <v>47</v>
      </c>
      <c r="E14" s="714">
        <v>7.8100000000000003E-2</v>
      </c>
      <c r="F14" s="289">
        <v>11</v>
      </c>
      <c r="G14" s="714">
        <v>1.83E-2</v>
      </c>
      <c r="H14" s="289">
        <v>2</v>
      </c>
      <c r="I14" s="715">
        <v>3.3E-3</v>
      </c>
      <c r="J14" s="6"/>
    </row>
    <row r="15" spans="1:10" ht="14.1" customHeight="1">
      <c r="A15" s="326" t="s">
        <v>1036</v>
      </c>
      <c r="B15" s="289">
        <v>46</v>
      </c>
      <c r="C15" s="714">
        <v>0.13730000000000001</v>
      </c>
      <c r="D15" s="289">
        <v>20</v>
      </c>
      <c r="E15" s="714">
        <v>5.9700000000000003E-2</v>
      </c>
      <c r="F15" s="289">
        <v>19</v>
      </c>
      <c r="G15" s="714">
        <v>5.67E-2</v>
      </c>
      <c r="H15" s="289">
        <v>1</v>
      </c>
      <c r="I15" s="715">
        <v>3.0000000000000001E-3</v>
      </c>
      <c r="J15" s="6"/>
    </row>
    <row r="16" spans="1:10" ht="14.1" customHeight="1">
      <c r="A16" s="326" t="s">
        <v>10</v>
      </c>
      <c r="B16" s="289" t="s">
        <v>746</v>
      </c>
      <c r="C16" s="714" t="s">
        <v>746</v>
      </c>
      <c r="D16" s="289">
        <v>13</v>
      </c>
      <c r="E16" s="714">
        <v>0.14130000000000001</v>
      </c>
      <c r="F16" s="289">
        <v>5</v>
      </c>
      <c r="G16" s="714">
        <v>5.4300000000000001E-2</v>
      </c>
      <c r="H16" s="289">
        <v>2</v>
      </c>
      <c r="I16" s="715">
        <v>2.1700000000000001E-2</v>
      </c>
      <c r="J16" s="6"/>
    </row>
    <row r="17" spans="1:10" ht="14.1" customHeight="1">
      <c r="A17" s="326" t="s">
        <v>521</v>
      </c>
      <c r="B17" s="289">
        <v>233</v>
      </c>
      <c r="C17" s="714">
        <v>0.33289999999999997</v>
      </c>
      <c r="D17" s="289">
        <v>52</v>
      </c>
      <c r="E17" s="714">
        <v>7.4300000000000005E-2</v>
      </c>
      <c r="F17" s="289">
        <v>5</v>
      </c>
      <c r="G17" s="714">
        <v>7.1000000000000004E-3</v>
      </c>
      <c r="H17" s="289">
        <v>1</v>
      </c>
      <c r="I17" s="715">
        <v>1.4E-3</v>
      </c>
      <c r="J17" s="6"/>
    </row>
    <row r="18" spans="1:10" ht="14.1" customHeight="1">
      <c r="A18" s="326" t="s">
        <v>522</v>
      </c>
      <c r="B18" s="289">
        <v>686</v>
      </c>
      <c r="C18" s="714">
        <v>0.19159999999999999</v>
      </c>
      <c r="D18" s="289">
        <v>208</v>
      </c>
      <c r="E18" s="714">
        <v>5.8099999999999999E-2</v>
      </c>
      <c r="F18" s="289">
        <v>109</v>
      </c>
      <c r="G18" s="714">
        <v>0.30399999999999999</v>
      </c>
      <c r="H18" s="289">
        <v>24</v>
      </c>
      <c r="I18" s="715">
        <v>6.7000000000000002E-3</v>
      </c>
      <c r="J18" s="6"/>
    </row>
    <row r="19" spans="1:10" ht="14.1" customHeight="1">
      <c r="A19" s="326" t="s">
        <v>1040</v>
      </c>
      <c r="B19" s="289">
        <v>8</v>
      </c>
      <c r="C19" s="714">
        <v>8.8900000000000007E-2</v>
      </c>
      <c r="D19" s="289">
        <v>3</v>
      </c>
      <c r="E19" s="714">
        <v>3.3300000000000003E-2</v>
      </c>
      <c r="F19" s="289" t="s">
        <v>746</v>
      </c>
      <c r="G19" s="714" t="s">
        <v>746</v>
      </c>
      <c r="H19" s="289">
        <v>2</v>
      </c>
      <c r="I19" s="715">
        <v>2.2200000000000001E-2</v>
      </c>
      <c r="J19" s="6"/>
    </row>
    <row r="20" spans="1:10" ht="14.1" customHeight="1">
      <c r="A20" s="326" t="s">
        <v>523</v>
      </c>
      <c r="B20" s="289">
        <v>6</v>
      </c>
      <c r="C20" s="714">
        <v>0.19350000000000001</v>
      </c>
      <c r="D20" s="289">
        <v>4</v>
      </c>
      <c r="E20" s="714">
        <v>0.129</v>
      </c>
      <c r="F20" s="289" t="s">
        <v>746</v>
      </c>
      <c r="G20" s="714" t="s">
        <v>746</v>
      </c>
      <c r="H20" s="289" t="s">
        <v>746</v>
      </c>
      <c r="I20" s="715" t="s">
        <v>746</v>
      </c>
      <c r="J20" s="6"/>
    </row>
    <row r="21" spans="1:10" ht="14.1" customHeight="1">
      <c r="A21" s="326" t="s">
        <v>1041</v>
      </c>
      <c r="B21" s="289">
        <v>67</v>
      </c>
      <c r="C21" s="714">
        <v>0.23430000000000001</v>
      </c>
      <c r="D21" s="289">
        <v>5</v>
      </c>
      <c r="E21" s="714">
        <v>1.7500000000000002E-2</v>
      </c>
      <c r="F21" s="289">
        <v>1</v>
      </c>
      <c r="G21" s="714">
        <v>3.5000000000000001E-3</v>
      </c>
      <c r="H21" s="289">
        <v>1</v>
      </c>
      <c r="I21" s="715">
        <v>3.5000000000000001E-3</v>
      </c>
      <c r="J21" s="6"/>
    </row>
    <row r="22" spans="1:10" ht="14.1" customHeight="1">
      <c r="A22" s="326" t="s">
        <v>1035</v>
      </c>
      <c r="B22" s="289">
        <v>10</v>
      </c>
      <c r="C22" s="714">
        <v>8.9300000000000004E-2</v>
      </c>
      <c r="D22" s="289">
        <v>6</v>
      </c>
      <c r="E22" s="714">
        <v>5.3600000000000002E-2</v>
      </c>
      <c r="F22" s="289">
        <v>7</v>
      </c>
      <c r="G22" s="714">
        <v>6.25E-2</v>
      </c>
      <c r="H22" s="289" t="s">
        <v>746</v>
      </c>
      <c r="I22" s="715" t="s">
        <v>746</v>
      </c>
      <c r="J22" s="6"/>
    </row>
    <row r="23" spans="1:10" ht="14.1" customHeight="1">
      <c r="A23" s="326" t="s">
        <v>524</v>
      </c>
      <c r="B23" s="289">
        <v>1</v>
      </c>
      <c r="C23" s="714">
        <v>3.8999999999999998E-3</v>
      </c>
      <c r="D23" s="289">
        <v>6</v>
      </c>
      <c r="E23" s="714">
        <v>2.3300000000000001E-2</v>
      </c>
      <c r="F23" s="289">
        <v>1</v>
      </c>
      <c r="G23" s="714">
        <v>3.8999999999999998E-3</v>
      </c>
      <c r="H23" s="289">
        <v>3</v>
      </c>
      <c r="I23" s="715">
        <v>1.1599999999999999E-2</v>
      </c>
      <c r="J23" s="6"/>
    </row>
    <row r="24" spans="1:10" ht="14.1" customHeight="1">
      <c r="A24" s="326" t="s">
        <v>909</v>
      </c>
      <c r="B24" s="289" t="s">
        <v>746</v>
      </c>
      <c r="C24" s="289" t="s">
        <v>746</v>
      </c>
      <c r="D24" s="289" t="s">
        <v>746</v>
      </c>
      <c r="E24" s="289" t="s">
        <v>746</v>
      </c>
      <c r="F24" s="289" t="s">
        <v>746</v>
      </c>
      <c r="G24" s="289" t="s">
        <v>746</v>
      </c>
      <c r="H24" s="289" t="s">
        <v>746</v>
      </c>
      <c r="I24" s="288" t="s">
        <v>746</v>
      </c>
      <c r="J24" s="6"/>
    </row>
    <row r="25" spans="1:10" s="97" customFormat="1" ht="14.1" customHeight="1">
      <c r="A25" s="294" t="s">
        <v>13</v>
      </c>
      <c r="B25" s="289" t="s">
        <v>746</v>
      </c>
      <c r="C25" s="289" t="s">
        <v>746</v>
      </c>
      <c r="D25" s="289" t="s">
        <v>746</v>
      </c>
      <c r="E25" s="289" t="s">
        <v>746</v>
      </c>
      <c r="F25" s="289" t="s">
        <v>746</v>
      </c>
      <c r="G25" s="289" t="s">
        <v>746</v>
      </c>
      <c r="H25" s="289" t="s">
        <v>746</v>
      </c>
      <c r="I25" s="288" t="s">
        <v>746</v>
      </c>
      <c r="J25" s="96"/>
    </row>
    <row r="26" spans="1:10" s="97" customFormat="1">
      <c r="A26" s="92"/>
      <c r="B26" s="79"/>
      <c r="C26" s="136"/>
      <c r="D26" s="79"/>
      <c r="E26" s="136"/>
      <c r="F26" s="79"/>
      <c r="G26" s="136"/>
      <c r="H26" s="79"/>
      <c r="I26" s="137"/>
      <c r="J26" s="96"/>
    </row>
    <row r="27" spans="1:10" ht="17.25" customHeight="1" thickBot="1">
      <c r="A27" s="298" t="s">
        <v>508</v>
      </c>
      <c r="B27" s="292">
        <v>1936</v>
      </c>
      <c r="C27" s="357">
        <v>0.17929999999999999</v>
      </c>
      <c r="D27" s="292">
        <v>991</v>
      </c>
      <c r="E27" s="357">
        <v>9.1800000000000007E-2</v>
      </c>
      <c r="F27" s="292">
        <v>225</v>
      </c>
      <c r="G27" s="357">
        <v>2.0799999999999999E-2</v>
      </c>
      <c r="H27" s="292">
        <v>48</v>
      </c>
      <c r="I27" s="358">
        <v>4.4000000000000003E-3</v>
      </c>
      <c r="J27" s="6"/>
    </row>
    <row r="28" spans="1:10">
      <c r="B28" s="150"/>
      <c r="F28" s="150"/>
      <c r="H28" s="150"/>
      <c r="J28" s="6"/>
    </row>
    <row r="29" spans="1:10" ht="13.5" thickBot="1">
      <c r="B29" s="150"/>
      <c r="F29" s="150"/>
      <c r="H29" s="150"/>
      <c r="J29" s="6"/>
    </row>
    <row r="30" spans="1:10" s="485" customFormat="1" ht="39.75" customHeight="1">
      <c r="A30" s="140" t="s">
        <v>1017</v>
      </c>
      <c r="B30" s="1154" t="s">
        <v>90</v>
      </c>
      <c r="C30" s="1155"/>
      <c r="D30" s="1154">
        <v>112</v>
      </c>
      <c r="E30" s="1155"/>
      <c r="F30" s="1154" t="s">
        <v>662</v>
      </c>
      <c r="G30" s="1077"/>
      <c r="H30" s="501"/>
      <c r="J30" s="486"/>
    </row>
    <row r="31" spans="1:10" s="485" customFormat="1" ht="37.5" customHeight="1" thickBot="1">
      <c r="A31" s="141" t="s">
        <v>1023</v>
      </c>
      <c r="B31" s="444" t="s">
        <v>812</v>
      </c>
      <c r="C31" s="447" t="s">
        <v>940</v>
      </c>
      <c r="D31" s="444" t="s">
        <v>812</v>
      </c>
      <c r="E31" s="445" t="s">
        <v>940</v>
      </c>
      <c r="F31" s="444" t="s">
        <v>812</v>
      </c>
      <c r="G31" s="446" t="s">
        <v>940</v>
      </c>
      <c r="H31" s="501"/>
      <c r="J31" s="486"/>
    </row>
    <row r="32" spans="1:10" ht="23.25" customHeight="1">
      <c r="A32" s="325" t="s">
        <v>513</v>
      </c>
      <c r="B32" s="291">
        <v>39</v>
      </c>
      <c r="C32" s="712">
        <v>4.9700000000000001E-2</v>
      </c>
      <c r="D32" s="291">
        <v>329</v>
      </c>
      <c r="E32" s="712">
        <v>0.41909999999999997</v>
      </c>
      <c r="F32" s="291">
        <v>80</v>
      </c>
      <c r="G32" s="713">
        <v>0.1019</v>
      </c>
      <c r="H32" s="150"/>
      <c r="J32" s="6"/>
    </row>
    <row r="33" spans="1:10" ht="14.1" customHeight="1">
      <c r="A33" s="326" t="s">
        <v>514</v>
      </c>
      <c r="B33" s="289">
        <v>101</v>
      </c>
      <c r="C33" s="714">
        <v>0.46539999999999998</v>
      </c>
      <c r="D33" s="289">
        <v>46</v>
      </c>
      <c r="E33" s="714">
        <v>0.21199999999999999</v>
      </c>
      <c r="F33" s="289">
        <v>12</v>
      </c>
      <c r="G33" s="715">
        <v>5.5300000000000002E-2</v>
      </c>
      <c r="H33" s="150"/>
      <c r="J33" s="6"/>
    </row>
    <row r="34" spans="1:10" ht="14.1" customHeight="1">
      <c r="A34" s="326" t="s">
        <v>1033</v>
      </c>
      <c r="B34" s="289">
        <v>763</v>
      </c>
      <c r="C34" s="714">
        <v>0.70709999999999995</v>
      </c>
      <c r="D34" s="289">
        <v>38</v>
      </c>
      <c r="E34" s="714">
        <v>3.5200000000000002E-2</v>
      </c>
      <c r="F34" s="289">
        <v>123</v>
      </c>
      <c r="G34" s="715">
        <v>0.114</v>
      </c>
      <c r="H34" s="150"/>
      <c r="J34" s="6"/>
    </row>
    <row r="35" spans="1:10" ht="14.1" customHeight="1">
      <c r="A35" s="326" t="s">
        <v>515</v>
      </c>
      <c r="B35" s="289">
        <v>33</v>
      </c>
      <c r="C35" s="714">
        <v>0.32350000000000001</v>
      </c>
      <c r="D35" s="289">
        <v>43</v>
      </c>
      <c r="E35" s="714">
        <v>0.42159999999999997</v>
      </c>
      <c r="F35" s="289">
        <v>5</v>
      </c>
      <c r="G35" s="715">
        <v>4.9000000000000002E-2</v>
      </c>
      <c r="H35" s="150"/>
      <c r="J35" s="6"/>
    </row>
    <row r="36" spans="1:10" ht="14.1" customHeight="1">
      <c r="A36" s="326" t="s">
        <v>516</v>
      </c>
      <c r="B36" s="289">
        <v>95</v>
      </c>
      <c r="C36" s="714">
        <v>0.21160000000000001</v>
      </c>
      <c r="D36" s="289">
        <v>76</v>
      </c>
      <c r="E36" s="714">
        <v>0.16930000000000001</v>
      </c>
      <c r="F36" s="289">
        <v>34</v>
      </c>
      <c r="G36" s="715">
        <v>7.5700000000000003E-2</v>
      </c>
      <c r="H36" s="150"/>
      <c r="J36" s="6"/>
    </row>
    <row r="37" spans="1:10" ht="14.1" customHeight="1">
      <c r="A37" s="326" t="s">
        <v>517</v>
      </c>
      <c r="B37" s="289">
        <v>72</v>
      </c>
      <c r="C37" s="714">
        <v>8.7400000000000005E-2</v>
      </c>
      <c r="D37" s="289">
        <v>418</v>
      </c>
      <c r="E37" s="714">
        <v>0.50729999999999997</v>
      </c>
      <c r="F37" s="289">
        <v>68</v>
      </c>
      <c r="G37" s="715">
        <v>8.2500000000000004E-2</v>
      </c>
      <c r="H37" s="150"/>
      <c r="J37" s="6"/>
    </row>
    <row r="38" spans="1:10" ht="14.1" customHeight="1">
      <c r="A38" s="326" t="s">
        <v>528</v>
      </c>
      <c r="B38" s="289">
        <v>190</v>
      </c>
      <c r="C38" s="714">
        <v>0.1515</v>
      </c>
      <c r="D38" s="289">
        <v>450</v>
      </c>
      <c r="E38" s="714">
        <v>0.3589</v>
      </c>
      <c r="F38" s="289">
        <v>125</v>
      </c>
      <c r="G38" s="715">
        <v>9.9699999999999997E-2</v>
      </c>
      <c r="H38" s="150"/>
      <c r="J38" s="6"/>
    </row>
    <row r="39" spans="1:10" ht="14.1" customHeight="1">
      <c r="A39" s="326" t="s">
        <v>519</v>
      </c>
      <c r="B39" s="289">
        <v>251</v>
      </c>
      <c r="C39" s="714">
        <v>0.41689999999999999</v>
      </c>
      <c r="D39" s="289">
        <v>260</v>
      </c>
      <c r="E39" s="714">
        <v>0.43190000000000001</v>
      </c>
      <c r="F39" s="289">
        <v>16</v>
      </c>
      <c r="G39" s="715">
        <v>2.6599999999999999E-2</v>
      </c>
      <c r="H39" s="150"/>
      <c r="J39" s="6"/>
    </row>
    <row r="40" spans="1:10" ht="14.1" customHeight="1">
      <c r="A40" s="326" t="s">
        <v>1036</v>
      </c>
      <c r="B40" s="289">
        <v>152</v>
      </c>
      <c r="C40" s="714">
        <v>0.45369999999999999</v>
      </c>
      <c r="D40" s="289">
        <v>77</v>
      </c>
      <c r="E40" s="714">
        <v>0.22989999999999999</v>
      </c>
      <c r="F40" s="289">
        <v>20</v>
      </c>
      <c r="G40" s="715">
        <v>5.9700000000000003E-2</v>
      </c>
      <c r="H40" s="150"/>
      <c r="J40" s="6"/>
    </row>
    <row r="41" spans="1:10" ht="14.1" customHeight="1">
      <c r="A41" s="326" t="s">
        <v>10</v>
      </c>
      <c r="B41" s="289">
        <v>18</v>
      </c>
      <c r="C41" s="714">
        <v>0.19570000000000001</v>
      </c>
      <c r="D41" s="289">
        <v>40</v>
      </c>
      <c r="E41" s="714">
        <v>0.43480000000000002</v>
      </c>
      <c r="F41" s="289">
        <v>14</v>
      </c>
      <c r="G41" s="715">
        <v>0.1522</v>
      </c>
      <c r="H41" s="150"/>
      <c r="J41" s="6"/>
    </row>
    <row r="42" spans="1:10" ht="14.1" customHeight="1">
      <c r="A42" s="326" t="s">
        <v>521</v>
      </c>
      <c r="B42" s="289">
        <v>52</v>
      </c>
      <c r="C42" s="714">
        <v>7.4300000000000005E-2</v>
      </c>
      <c r="D42" s="289">
        <v>305</v>
      </c>
      <c r="E42" s="714">
        <v>0.43569999999999998</v>
      </c>
      <c r="F42" s="289">
        <v>52</v>
      </c>
      <c r="G42" s="715">
        <v>7.4300000000000005E-2</v>
      </c>
      <c r="H42" s="150"/>
      <c r="J42" s="6"/>
    </row>
    <row r="43" spans="1:10" ht="14.1" customHeight="1">
      <c r="A43" s="326" t="s">
        <v>522</v>
      </c>
      <c r="B43" s="289">
        <v>1462</v>
      </c>
      <c r="C43" s="714">
        <v>0.4083</v>
      </c>
      <c r="D43" s="289">
        <v>487</v>
      </c>
      <c r="E43" s="714">
        <v>0.13600000000000001</v>
      </c>
      <c r="F43" s="289">
        <v>605</v>
      </c>
      <c r="G43" s="715">
        <v>0.16889999999999999</v>
      </c>
      <c r="H43" s="150"/>
      <c r="J43" s="6"/>
    </row>
    <row r="44" spans="1:10" ht="14.1" customHeight="1">
      <c r="A44" s="326" t="s">
        <v>1040</v>
      </c>
      <c r="B44" s="289">
        <v>37</v>
      </c>
      <c r="C44" s="714">
        <v>0.41110000000000002</v>
      </c>
      <c r="D44" s="289">
        <v>36</v>
      </c>
      <c r="E44" s="714">
        <v>0.4</v>
      </c>
      <c r="F44" s="289">
        <v>4</v>
      </c>
      <c r="G44" s="715">
        <v>4.4400000000000002E-2</v>
      </c>
      <c r="H44" s="150"/>
      <c r="J44" s="6"/>
    </row>
    <row r="45" spans="1:10" ht="14.1" customHeight="1">
      <c r="A45" s="326" t="s">
        <v>523</v>
      </c>
      <c r="B45" s="289">
        <v>21</v>
      </c>
      <c r="C45" s="714">
        <v>0.6774</v>
      </c>
      <c r="D45" s="289" t="s">
        <v>746</v>
      </c>
      <c r="E45" s="714" t="s">
        <v>746</v>
      </c>
      <c r="F45" s="289" t="s">
        <v>746</v>
      </c>
      <c r="G45" s="715" t="s">
        <v>746</v>
      </c>
      <c r="H45" s="150"/>
      <c r="J45" s="6"/>
    </row>
    <row r="46" spans="1:10" ht="14.1" customHeight="1">
      <c r="A46" s="326" t="s">
        <v>1041</v>
      </c>
      <c r="B46" s="289">
        <v>3</v>
      </c>
      <c r="C46" s="714">
        <v>1.0500000000000001E-2</v>
      </c>
      <c r="D46" s="289">
        <v>194</v>
      </c>
      <c r="E46" s="714">
        <v>0.67830000000000001</v>
      </c>
      <c r="F46" s="289">
        <v>15</v>
      </c>
      <c r="G46" s="715">
        <v>5.2400000000000002E-2</v>
      </c>
      <c r="H46" s="150"/>
      <c r="J46" s="6"/>
    </row>
    <row r="47" spans="1:10" ht="14.1" customHeight="1">
      <c r="A47" s="326" t="s">
        <v>1035</v>
      </c>
      <c r="B47" s="289">
        <v>59</v>
      </c>
      <c r="C47" s="714">
        <v>0.52680000000000005</v>
      </c>
      <c r="D47" s="289">
        <v>29</v>
      </c>
      <c r="E47" s="714">
        <v>0.25890000000000002</v>
      </c>
      <c r="F47" s="289">
        <v>1</v>
      </c>
      <c r="G47" s="715">
        <v>8.8999999999999999E-3</v>
      </c>
      <c r="H47" s="150"/>
      <c r="J47" s="6"/>
    </row>
    <row r="48" spans="1:10" ht="14.1" customHeight="1">
      <c r="A48" s="326" t="s">
        <v>524</v>
      </c>
      <c r="B48" s="289">
        <v>23</v>
      </c>
      <c r="C48" s="714">
        <v>8.9099999999999999E-2</v>
      </c>
      <c r="D48" s="289">
        <v>212</v>
      </c>
      <c r="E48" s="714">
        <v>0.82169999999999999</v>
      </c>
      <c r="F48" s="289">
        <v>12</v>
      </c>
      <c r="G48" s="715">
        <v>4.65E-2</v>
      </c>
      <c r="H48" s="150"/>
      <c r="J48" s="6"/>
    </row>
    <row r="49" spans="1:10" ht="14.1" customHeight="1">
      <c r="A49" s="326" t="s">
        <v>909</v>
      </c>
      <c r="B49" s="289" t="s">
        <v>746</v>
      </c>
      <c r="C49" s="289" t="s">
        <v>746</v>
      </c>
      <c r="D49" s="289" t="s">
        <v>746</v>
      </c>
      <c r="E49" s="289" t="s">
        <v>746</v>
      </c>
      <c r="F49" s="289" t="s">
        <v>746</v>
      </c>
      <c r="G49" s="288" t="s">
        <v>746</v>
      </c>
      <c r="H49" s="150"/>
      <c r="J49" s="6"/>
    </row>
    <row r="50" spans="1:10" ht="14.1" customHeight="1">
      <c r="A50" s="294" t="s">
        <v>13</v>
      </c>
      <c r="B50" s="289" t="s">
        <v>746</v>
      </c>
      <c r="C50" s="289" t="s">
        <v>746</v>
      </c>
      <c r="D50" s="289" t="s">
        <v>746</v>
      </c>
      <c r="E50" s="289" t="s">
        <v>746</v>
      </c>
      <c r="F50" s="289" t="s">
        <v>746</v>
      </c>
      <c r="G50" s="288" t="s">
        <v>746</v>
      </c>
      <c r="H50" s="150"/>
      <c r="J50" s="6"/>
    </row>
    <row r="51" spans="1:10">
      <c r="A51" s="92"/>
      <c r="B51" s="79"/>
      <c r="C51" s="136"/>
      <c r="D51" s="79"/>
      <c r="E51" s="136"/>
      <c r="F51" s="79"/>
      <c r="G51" s="137"/>
      <c r="H51" s="150"/>
      <c r="J51" s="6"/>
    </row>
    <row r="52" spans="1:10" ht="17.25" customHeight="1" thickBot="1">
      <c r="A52" s="298" t="s">
        <v>508</v>
      </c>
      <c r="B52" s="292">
        <v>3371</v>
      </c>
      <c r="C52" s="357">
        <v>0.3211</v>
      </c>
      <c r="D52" s="292">
        <v>3040</v>
      </c>
      <c r="E52" s="357">
        <v>0.28160000000000002</v>
      </c>
      <c r="F52" s="292">
        <v>1186</v>
      </c>
      <c r="G52" s="357">
        <v>0.10979999999999999</v>
      </c>
      <c r="H52" s="150"/>
      <c r="J52" s="6"/>
    </row>
    <row r="53" spans="1:10">
      <c r="B53" s="150"/>
      <c r="F53" s="150"/>
      <c r="H53" s="150"/>
      <c r="J53" s="6"/>
    </row>
    <row r="54" spans="1:10">
      <c r="B54" s="150"/>
      <c r="F54" s="150"/>
      <c r="H54" s="150"/>
      <c r="J54" s="6"/>
    </row>
    <row r="55" spans="1:10">
      <c r="B55" s="150"/>
      <c r="F55" s="150"/>
      <c r="H55" s="150"/>
      <c r="J55" s="6"/>
    </row>
    <row r="56" spans="1:10">
      <c r="B56" s="150"/>
      <c r="F56" s="150"/>
      <c r="H56" s="150"/>
      <c r="J56" s="6"/>
    </row>
    <row r="57" spans="1:10">
      <c r="B57" s="150"/>
      <c r="F57" s="150"/>
      <c r="H57" s="150"/>
      <c r="J57" s="6"/>
    </row>
    <row r="58" spans="1:10">
      <c r="B58" s="150"/>
      <c r="F58" s="150"/>
      <c r="H58" s="150"/>
      <c r="J58" s="6"/>
    </row>
    <row r="59" spans="1:10">
      <c r="B59" s="150"/>
      <c r="F59" s="150"/>
      <c r="H59" s="150"/>
      <c r="J59" s="6"/>
    </row>
    <row r="60" spans="1:10">
      <c r="B60" s="150"/>
      <c r="F60" s="150"/>
      <c r="H60" s="150"/>
      <c r="J60" s="6"/>
    </row>
    <row r="61" spans="1:10">
      <c r="B61" s="150"/>
      <c r="F61" s="150"/>
      <c r="H61" s="150"/>
      <c r="J61" s="6"/>
    </row>
    <row r="62" spans="1:10">
      <c r="B62" s="150"/>
      <c r="F62" s="150"/>
      <c r="H62" s="150"/>
      <c r="J62" s="6"/>
    </row>
    <row r="63" spans="1:10">
      <c r="B63" s="150"/>
      <c r="F63" s="150"/>
      <c r="H63" s="150"/>
      <c r="J63" s="6"/>
    </row>
    <row r="64" spans="1:10">
      <c r="B64" s="150"/>
      <c r="F64" s="150"/>
      <c r="H64" s="150"/>
      <c r="J64" s="6"/>
    </row>
    <row r="65" spans="2:10">
      <c r="B65" s="150"/>
      <c r="F65" s="150"/>
      <c r="H65" s="150"/>
      <c r="J65" s="6"/>
    </row>
    <row r="66" spans="2:10">
      <c r="B66" s="150"/>
      <c r="F66" s="150"/>
      <c r="H66" s="150"/>
      <c r="J66" s="6"/>
    </row>
  </sheetData>
  <mergeCells count="9">
    <mergeCell ref="B30:C30"/>
    <mergeCell ref="D30:E30"/>
    <mergeCell ref="F30:G30"/>
    <mergeCell ref="A1:I1"/>
    <mergeCell ref="A3:I3"/>
    <mergeCell ref="B5:C5"/>
    <mergeCell ref="D5:E5"/>
    <mergeCell ref="F5:G5"/>
    <mergeCell ref="H5:I5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O42"/>
  <sheetViews>
    <sheetView view="pageBreakPreview" topLeftCell="A16" zoomScaleNormal="75" zoomScaleSheetLayoutView="100" workbookViewId="0">
      <selection activeCell="A26" sqref="A26:J26"/>
    </sheetView>
  </sheetViews>
  <sheetFormatPr baseColWidth="10" defaultRowHeight="12.75"/>
  <cols>
    <col min="1" max="1" width="23.42578125" style="26" customWidth="1"/>
    <col min="2" max="11" width="11" style="26" customWidth="1"/>
    <col min="12" max="16384" width="11.42578125" style="26"/>
  </cols>
  <sheetData>
    <row r="1" spans="1:15" ht="18">
      <c r="A1" s="1065" t="s">
        <v>610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</row>
    <row r="3" spans="1:15" ht="21" customHeight="1">
      <c r="A3" s="1066" t="s">
        <v>631</v>
      </c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1066"/>
    </row>
    <row r="4" spans="1:15" ht="13.5" thickBot="1">
      <c r="A4" s="27"/>
      <c r="B4" s="36"/>
      <c r="C4" s="36"/>
      <c r="D4" s="36"/>
      <c r="E4" s="36"/>
      <c r="F4" s="36"/>
      <c r="G4" s="36"/>
      <c r="H4" s="36"/>
      <c r="I4" s="36"/>
      <c r="J4" s="36"/>
      <c r="K4" s="36"/>
      <c r="L4" s="744"/>
    </row>
    <row r="5" spans="1:15" s="748" customFormat="1" ht="27" customHeight="1">
      <c r="A5" s="1068" t="s">
        <v>399</v>
      </c>
      <c r="B5" s="1071" t="s">
        <v>618</v>
      </c>
      <c r="C5" s="1072"/>
      <c r="D5" s="1072"/>
      <c r="E5" s="1072"/>
      <c r="F5" s="1072"/>
      <c r="G5" s="1072"/>
      <c r="H5" s="1072"/>
      <c r="I5" s="1072"/>
      <c r="J5" s="1072"/>
      <c r="K5" s="1072"/>
      <c r="L5" s="1072"/>
      <c r="M5" s="1072"/>
    </row>
    <row r="6" spans="1:15" s="748" customFormat="1" ht="33" customHeight="1" thickBot="1">
      <c r="A6" s="1069"/>
      <c r="B6" s="759">
        <v>2000</v>
      </c>
      <c r="C6" s="759">
        <v>2001</v>
      </c>
      <c r="D6" s="759">
        <v>2002</v>
      </c>
      <c r="E6" s="759" t="s">
        <v>620</v>
      </c>
      <c r="F6" s="759" t="s">
        <v>621</v>
      </c>
      <c r="G6" s="759">
        <v>2007</v>
      </c>
      <c r="H6" s="759">
        <v>2008</v>
      </c>
      <c r="I6" s="759">
        <v>2009</v>
      </c>
      <c r="J6" s="760">
        <v>2010</v>
      </c>
      <c r="K6" s="760">
        <v>2011</v>
      </c>
      <c r="L6" s="760">
        <v>2012</v>
      </c>
      <c r="M6" s="760">
        <v>2013</v>
      </c>
    </row>
    <row r="7" spans="1:15" s="748" customFormat="1" ht="22.5" customHeight="1">
      <c r="A7" s="749" t="s">
        <v>400</v>
      </c>
      <c r="B7" s="761">
        <v>34</v>
      </c>
      <c r="C7" s="761">
        <v>22</v>
      </c>
      <c r="D7" s="761">
        <v>22</v>
      </c>
      <c r="E7" s="761">
        <v>7</v>
      </c>
      <c r="F7" s="761" t="s">
        <v>619</v>
      </c>
      <c r="G7" s="761"/>
      <c r="H7" s="761" t="s">
        <v>619</v>
      </c>
      <c r="I7" s="750" t="s">
        <v>619</v>
      </c>
      <c r="J7" s="762" t="s">
        <v>619</v>
      </c>
      <c r="K7" s="762">
        <v>131</v>
      </c>
      <c r="L7" s="627">
        <v>137</v>
      </c>
      <c r="M7" s="627">
        <v>132</v>
      </c>
      <c r="N7" s="744"/>
      <c r="O7" s="744"/>
    </row>
    <row r="8" spans="1:15" s="748" customFormat="1">
      <c r="A8" s="753" t="s">
        <v>401</v>
      </c>
      <c r="B8" s="763">
        <v>16</v>
      </c>
      <c r="C8" s="763">
        <v>16</v>
      </c>
      <c r="D8" s="763">
        <v>16</v>
      </c>
      <c r="E8" s="763">
        <v>8</v>
      </c>
      <c r="F8" s="763">
        <v>4</v>
      </c>
      <c r="G8" s="763" t="s">
        <v>619</v>
      </c>
      <c r="H8" s="763" t="s">
        <v>619</v>
      </c>
      <c r="I8" s="763">
        <v>2</v>
      </c>
      <c r="J8" s="757" t="s">
        <v>619</v>
      </c>
      <c r="K8" s="757" t="s">
        <v>619</v>
      </c>
      <c r="L8" s="757"/>
      <c r="M8" s="757"/>
      <c r="N8" s="744"/>
      <c r="O8" s="744"/>
    </row>
    <row r="9" spans="1:15" s="748" customFormat="1">
      <c r="A9" s="753" t="s">
        <v>402</v>
      </c>
      <c r="B9" s="763">
        <v>6</v>
      </c>
      <c r="C9" s="763">
        <v>7</v>
      </c>
      <c r="D9" s="763">
        <v>6</v>
      </c>
      <c r="E9" s="763">
        <v>4</v>
      </c>
      <c r="F9" s="763">
        <v>4</v>
      </c>
      <c r="G9" s="763">
        <v>4</v>
      </c>
      <c r="H9" s="763">
        <v>1</v>
      </c>
      <c r="I9" s="763">
        <v>1</v>
      </c>
      <c r="J9" s="764">
        <v>4</v>
      </c>
      <c r="K9" s="764">
        <v>7</v>
      </c>
      <c r="L9" s="628">
        <v>7</v>
      </c>
      <c r="M9" s="628">
        <v>7</v>
      </c>
      <c r="N9" s="744"/>
      <c r="O9" s="744"/>
    </row>
    <row r="10" spans="1:15" s="748" customFormat="1">
      <c r="A10" s="753" t="s">
        <v>403</v>
      </c>
      <c r="B10" s="763">
        <v>71</v>
      </c>
      <c r="C10" s="763">
        <v>78</v>
      </c>
      <c r="D10" s="763">
        <v>67</v>
      </c>
      <c r="E10" s="763" t="s">
        <v>622</v>
      </c>
      <c r="F10" s="763">
        <v>1</v>
      </c>
      <c r="G10" s="763">
        <v>3</v>
      </c>
      <c r="H10" s="754">
        <v>33</v>
      </c>
      <c r="I10" s="763">
        <v>33</v>
      </c>
      <c r="J10" s="764">
        <v>23</v>
      </c>
      <c r="K10" s="764">
        <v>22</v>
      </c>
      <c r="L10" s="628">
        <v>16</v>
      </c>
      <c r="M10" s="628">
        <v>16</v>
      </c>
      <c r="N10" s="744"/>
      <c r="O10" s="744"/>
    </row>
    <row r="11" spans="1:15" s="748" customFormat="1">
      <c r="A11" s="753" t="s">
        <v>404</v>
      </c>
      <c r="B11" s="763">
        <v>6</v>
      </c>
      <c r="C11" s="763">
        <v>6</v>
      </c>
      <c r="D11" s="763">
        <v>6</v>
      </c>
      <c r="E11" s="763">
        <v>9</v>
      </c>
      <c r="F11" s="763">
        <v>11</v>
      </c>
      <c r="G11" s="763">
        <v>11</v>
      </c>
      <c r="H11" s="763">
        <v>6</v>
      </c>
      <c r="I11" s="763">
        <v>7</v>
      </c>
      <c r="J11" s="764">
        <v>7</v>
      </c>
      <c r="K11" s="764">
        <v>7</v>
      </c>
      <c r="L11" s="628">
        <v>3</v>
      </c>
      <c r="M11" s="628">
        <v>1</v>
      </c>
      <c r="N11" s="744"/>
      <c r="O11" s="744"/>
    </row>
    <row r="12" spans="1:15" s="748" customFormat="1">
      <c r="A12" s="753" t="s">
        <v>405</v>
      </c>
      <c r="B12" s="763">
        <v>4</v>
      </c>
      <c r="C12" s="763">
        <v>4</v>
      </c>
      <c r="D12" s="763">
        <v>4</v>
      </c>
      <c r="E12" s="763" t="s">
        <v>622</v>
      </c>
      <c r="F12" s="763">
        <v>3</v>
      </c>
      <c r="G12" s="763">
        <v>4</v>
      </c>
      <c r="H12" s="754">
        <v>8</v>
      </c>
      <c r="I12" s="763">
        <v>5</v>
      </c>
      <c r="J12" s="764">
        <v>5</v>
      </c>
      <c r="K12" s="764">
        <v>3</v>
      </c>
      <c r="L12" s="628">
        <v>10</v>
      </c>
      <c r="M12" s="628">
        <v>10</v>
      </c>
      <c r="N12" s="744"/>
      <c r="O12" s="744"/>
    </row>
    <row r="13" spans="1:15" s="748" customFormat="1">
      <c r="A13" s="753" t="s">
        <v>406</v>
      </c>
      <c r="B13" s="763">
        <v>30</v>
      </c>
      <c r="C13" s="763">
        <v>27</v>
      </c>
      <c r="D13" s="763">
        <v>26</v>
      </c>
      <c r="E13" s="763">
        <v>6</v>
      </c>
      <c r="F13" s="763">
        <v>5</v>
      </c>
      <c r="G13" s="763">
        <v>5</v>
      </c>
      <c r="H13" s="763">
        <v>1</v>
      </c>
      <c r="I13" s="763">
        <v>4</v>
      </c>
      <c r="J13" s="764">
        <v>4</v>
      </c>
      <c r="K13" s="764">
        <v>4</v>
      </c>
      <c r="L13" s="628">
        <v>4</v>
      </c>
      <c r="M13" s="628">
        <v>3</v>
      </c>
      <c r="N13" s="744"/>
      <c r="O13" s="744"/>
    </row>
    <row r="14" spans="1:15" s="748" customFormat="1">
      <c r="A14" s="753" t="s">
        <v>407</v>
      </c>
      <c r="B14" s="763">
        <v>28</v>
      </c>
      <c r="C14" s="763">
        <v>29</v>
      </c>
      <c r="D14" s="763">
        <v>40</v>
      </c>
      <c r="E14" s="763">
        <v>13</v>
      </c>
      <c r="F14" s="763">
        <v>18</v>
      </c>
      <c r="G14" s="763">
        <v>28</v>
      </c>
      <c r="H14" s="763">
        <v>27</v>
      </c>
      <c r="I14" s="763">
        <v>21</v>
      </c>
      <c r="J14" s="764">
        <v>16</v>
      </c>
      <c r="K14" s="764">
        <v>21</v>
      </c>
      <c r="L14" s="628">
        <v>24</v>
      </c>
      <c r="M14" s="628">
        <v>17</v>
      </c>
      <c r="N14" s="744"/>
      <c r="O14" s="744"/>
    </row>
    <row r="15" spans="1:15" s="748" customFormat="1">
      <c r="A15" s="753" t="s">
        <v>408</v>
      </c>
      <c r="B15" s="763">
        <v>1</v>
      </c>
      <c r="C15" s="763">
        <v>1</v>
      </c>
      <c r="D15" s="763">
        <v>1</v>
      </c>
      <c r="E15" s="763">
        <v>1</v>
      </c>
      <c r="F15" s="763">
        <v>1</v>
      </c>
      <c r="G15" s="763">
        <v>1</v>
      </c>
      <c r="H15" s="763">
        <v>1</v>
      </c>
      <c r="I15" s="763">
        <v>1</v>
      </c>
      <c r="J15" s="764">
        <v>1</v>
      </c>
      <c r="K15" s="764">
        <v>1</v>
      </c>
      <c r="L15" s="628">
        <v>1</v>
      </c>
      <c r="M15" s="628">
        <v>1</v>
      </c>
      <c r="N15" s="744"/>
      <c r="O15" s="744"/>
    </row>
    <row r="16" spans="1:15" s="748" customFormat="1">
      <c r="A16" s="753" t="s">
        <v>409</v>
      </c>
      <c r="B16" s="763">
        <v>68</v>
      </c>
      <c r="C16" s="763">
        <v>55</v>
      </c>
      <c r="D16" s="763">
        <v>48</v>
      </c>
      <c r="E16" s="763" t="s">
        <v>622</v>
      </c>
      <c r="F16" s="763">
        <v>101</v>
      </c>
      <c r="G16" s="763">
        <v>69</v>
      </c>
      <c r="H16" s="754">
        <v>97</v>
      </c>
      <c r="I16" s="763">
        <v>97</v>
      </c>
      <c r="J16" s="764">
        <v>97</v>
      </c>
      <c r="K16" s="764">
        <v>86</v>
      </c>
      <c r="L16" s="628">
        <v>104</v>
      </c>
      <c r="M16" s="628">
        <v>111</v>
      </c>
      <c r="N16" s="744"/>
      <c r="O16" s="744"/>
    </row>
    <row r="17" spans="1:15" s="748" customFormat="1">
      <c r="A17" s="753" t="s">
        <v>410</v>
      </c>
      <c r="B17" s="763" t="s">
        <v>619</v>
      </c>
      <c r="C17" s="763">
        <v>2</v>
      </c>
      <c r="D17" s="754">
        <v>4</v>
      </c>
      <c r="E17" s="754" t="s">
        <v>622</v>
      </c>
      <c r="F17" s="763">
        <v>1</v>
      </c>
      <c r="G17" s="763">
        <v>25</v>
      </c>
      <c r="H17" s="754">
        <v>13</v>
      </c>
      <c r="I17" s="763">
        <v>4</v>
      </c>
      <c r="J17" s="764"/>
      <c r="K17" s="764"/>
      <c r="L17" s="764"/>
      <c r="M17" s="764"/>
      <c r="N17" s="744"/>
      <c r="O17" s="744"/>
    </row>
    <row r="18" spans="1:15" s="748" customFormat="1">
      <c r="A18" s="753" t="s">
        <v>411</v>
      </c>
      <c r="B18" s="763">
        <v>36</v>
      </c>
      <c r="C18" s="763">
        <v>96</v>
      </c>
      <c r="D18" s="763">
        <v>96</v>
      </c>
      <c r="E18" s="763">
        <v>7</v>
      </c>
      <c r="F18" s="763">
        <v>20</v>
      </c>
      <c r="G18" s="763">
        <v>20</v>
      </c>
      <c r="H18" s="763">
        <v>180</v>
      </c>
      <c r="I18" s="763">
        <v>114</v>
      </c>
      <c r="J18" s="764">
        <v>118</v>
      </c>
      <c r="K18" s="764">
        <v>118</v>
      </c>
      <c r="L18" s="628">
        <v>118</v>
      </c>
      <c r="M18" s="628">
        <v>123</v>
      </c>
      <c r="N18" s="744"/>
      <c r="O18" s="744"/>
    </row>
    <row r="19" spans="1:15" s="748" customFormat="1">
      <c r="A19" s="753" t="s">
        <v>412</v>
      </c>
      <c r="B19" s="763">
        <v>18</v>
      </c>
      <c r="C19" s="763">
        <v>21</v>
      </c>
      <c r="D19" s="763" t="s">
        <v>619</v>
      </c>
      <c r="E19" s="763">
        <v>12</v>
      </c>
      <c r="F19" s="763">
        <v>12</v>
      </c>
      <c r="G19" s="754">
        <v>9</v>
      </c>
      <c r="H19" s="763">
        <v>11</v>
      </c>
      <c r="I19" s="763">
        <v>10</v>
      </c>
      <c r="J19" s="764">
        <v>7</v>
      </c>
      <c r="K19" s="764">
        <v>11</v>
      </c>
      <c r="L19" s="628">
        <v>9</v>
      </c>
      <c r="M19" s="628">
        <v>10</v>
      </c>
      <c r="N19" s="744"/>
      <c r="O19" s="744"/>
    </row>
    <row r="20" spans="1:15" s="748" customFormat="1">
      <c r="A20" s="753" t="s">
        <v>413</v>
      </c>
      <c r="B20" s="763">
        <v>4</v>
      </c>
      <c r="C20" s="763">
        <v>4</v>
      </c>
      <c r="D20" s="763" t="s">
        <v>619</v>
      </c>
      <c r="E20" s="763">
        <v>4</v>
      </c>
      <c r="F20" s="763">
        <v>5</v>
      </c>
      <c r="G20" s="754">
        <v>4</v>
      </c>
      <c r="H20" s="763">
        <v>13</v>
      </c>
      <c r="I20" s="763">
        <v>13</v>
      </c>
      <c r="J20" s="764">
        <v>20</v>
      </c>
      <c r="K20" s="764">
        <v>20</v>
      </c>
      <c r="L20" s="628">
        <v>4</v>
      </c>
      <c r="M20" s="628">
        <v>5</v>
      </c>
      <c r="N20" s="744"/>
      <c r="O20" s="744"/>
    </row>
    <row r="21" spans="1:15" s="748" customFormat="1">
      <c r="A21" s="753" t="s">
        <v>414</v>
      </c>
      <c r="B21" s="763" t="s">
        <v>619</v>
      </c>
      <c r="C21" s="763" t="s">
        <v>619</v>
      </c>
      <c r="D21" s="754" t="s">
        <v>619</v>
      </c>
      <c r="E21" s="754">
        <v>25</v>
      </c>
      <c r="F21" s="754"/>
      <c r="G21" s="754"/>
      <c r="H21" s="763" t="s">
        <v>619</v>
      </c>
      <c r="I21" s="754">
        <v>21</v>
      </c>
      <c r="J21" s="757">
        <v>16</v>
      </c>
      <c r="K21" s="757">
        <v>5</v>
      </c>
      <c r="L21" s="628">
        <v>5</v>
      </c>
      <c r="M21" s="628">
        <v>29</v>
      </c>
      <c r="N21" s="744"/>
      <c r="O21" s="744"/>
    </row>
    <row r="22" spans="1:15" s="748" customFormat="1">
      <c r="A22" s="753" t="s">
        <v>617</v>
      </c>
      <c r="B22" s="763">
        <v>12</v>
      </c>
      <c r="C22" s="763">
        <v>7</v>
      </c>
      <c r="D22" s="763" t="s">
        <v>619</v>
      </c>
      <c r="E22" s="763">
        <v>6</v>
      </c>
      <c r="F22" s="763" t="s">
        <v>619</v>
      </c>
      <c r="G22" s="754" t="s">
        <v>619</v>
      </c>
      <c r="H22" s="763">
        <v>11</v>
      </c>
      <c r="I22" s="754">
        <v>18</v>
      </c>
      <c r="J22" s="757">
        <v>27</v>
      </c>
      <c r="K22" s="764">
        <v>24</v>
      </c>
      <c r="L22" s="628">
        <v>24</v>
      </c>
      <c r="M22" s="628">
        <v>7</v>
      </c>
      <c r="N22" s="744"/>
      <c r="O22" s="744"/>
    </row>
    <row r="23" spans="1:15" s="748" customFormat="1">
      <c r="A23" s="753" t="s">
        <v>415</v>
      </c>
      <c r="B23" s="763">
        <v>7</v>
      </c>
      <c r="C23" s="763">
        <v>7</v>
      </c>
      <c r="D23" s="763">
        <v>7</v>
      </c>
      <c r="E23" s="763">
        <v>8</v>
      </c>
      <c r="F23" s="763">
        <v>12</v>
      </c>
      <c r="G23" s="763">
        <v>9</v>
      </c>
      <c r="H23" s="763">
        <v>6</v>
      </c>
      <c r="I23" s="763">
        <v>10</v>
      </c>
      <c r="J23" s="764">
        <v>11</v>
      </c>
      <c r="K23" s="764">
        <v>12</v>
      </c>
      <c r="L23" s="628">
        <v>12</v>
      </c>
      <c r="M23" s="628">
        <v>12</v>
      </c>
      <c r="N23" s="744"/>
      <c r="O23" s="744"/>
    </row>
    <row r="24" spans="1:15" s="748" customFormat="1">
      <c r="A24" s="753"/>
      <c r="B24" s="765"/>
      <c r="C24" s="765"/>
      <c r="D24" s="765"/>
      <c r="E24" s="765"/>
      <c r="F24" s="765"/>
      <c r="G24" s="765"/>
      <c r="H24" s="765"/>
      <c r="I24" s="765"/>
      <c r="J24" s="766"/>
      <c r="K24" s="766"/>
      <c r="L24" s="766"/>
      <c r="M24" s="766"/>
      <c r="N24" s="758"/>
      <c r="O24" s="744"/>
    </row>
    <row r="25" spans="1:15" s="748" customFormat="1" ht="13.5" thickBot="1">
      <c r="A25" s="238" t="s">
        <v>508</v>
      </c>
      <c r="B25" s="240">
        <v>341</v>
      </c>
      <c r="C25" s="240">
        <v>382</v>
      </c>
      <c r="D25" s="240">
        <v>343</v>
      </c>
      <c r="E25" s="240">
        <v>110</v>
      </c>
      <c r="F25" s="240">
        <v>198</v>
      </c>
      <c r="G25" s="240">
        <v>192</v>
      </c>
      <c r="H25" s="240">
        <v>408</v>
      </c>
      <c r="I25" s="240">
        <v>361</v>
      </c>
      <c r="J25" s="241">
        <v>356</v>
      </c>
      <c r="K25" s="241">
        <v>472</v>
      </c>
      <c r="L25" s="241">
        <v>478</v>
      </c>
      <c r="M25" s="241">
        <v>484</v>
      </c>
      <c r="N25" s="744"/>
      <c r="O25" s="744"/>
    </row>
    <row r="26" spans="1:15" s="748" customFormat="1" ht="28.5" customHeight="1">
      <c r="A26" s="1070" t="s">
        <v>623</v>
      </c>
      <c r="B26" s="1070"/>
      <c r="C26" s="1070"/>
      <c r="D26" s="1070"/>
      <c r="E26" s="1070"/>
      <c r="F26" s="1070"/>
      <c r="G26" s="1070"/>
      <c r="H26" s="1070"/>
      <c r="I26" s="1070"/>
      <c r="J26" s="1070"/>
    </row>
    <row r="28" spans="1:15">
      <c r="C28" s="35"/>
    </row>
    <row r="42" spans="7:7">
      <c r="G42" s="748"/>
    </row>
  </sheetData>
  <mergeCells count="5">
    <mergeCell ref="A5:A6"/>
    <mergeCell ref="A26:J26"/>
    <mergeCell ref="A3:L3"/>
    <mergeCell ref="A1:L1"/>
    <mergeCell ref="B5:M5"/>
  </mergeCells>
  <printOptions horizontalCentered="1"/>
  <pageMargins left="0.78740157480314965" right="0.78740157480314965" top="0.59055118110236227" bottom="0.98425196850393704" header="0" footer="0"/>
  <pageSetup paperSize="9" scale="55" orientation="portrait" horizontalDpi="300" verticalDpi="300" r:id="rId1"/>
  <headerFooter alignWithMargins="0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>
  <sheetPr codeName="Hoja82">
    <tabColor rgb="FFFF0000"/>
    <pageSetUpPr fitToPage="1"/>
  </sheetPr>
  <dimension ref="A1:I39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27.7109375" customWidth="1"/>
    <col min="2" max="8" width="15.140625" customWidth="1"/>
  </cols>
  <sheetData>
    <row r="1" spans="1:9" ht="18">
      <c r="A1" s="1150" t="s">
        <v>856</v>
      </c>
      <c r="B1" s="1150"/>
      <c r="C1" s="1150"/>
      <c r="D1" s="1150"/>
      <c r="E1" s="1150"/>
      <c r="F1" s="1150"/>
      <c r="G1" s="1150"/>
      <c r="H1" s="1150"/>
    </row>
    <row r="3" spans="1:9" ht="15" customHeight="1">
      <c r="A3" s="1285" t="s">
        <v>1237</v>
      </c>
      <c r="B3" s="1285"/>
      <c r="C3" s="1285"/>
      <c r="D3" s="1285"/>
      <c r="E3" s="1285"/>
      <c r="F3" s="1285"/>
      <c r="G3" s="1285"/>
      <c r="H3" s="1285"/>
    </row>
    <row r="4" spans="1:9" ht="15" customHeight="1">
      <c r="A4" s="1285"/>
      <c r="B4" s="1285"/>
      <c r="C4" s="1285"/>
      <c r="D4" s="1285"/>
      <c r="E4" s="1285"/>
      <c r="F4" s="1285"/>
      <c r="G4" s="1285"/>
      <c r="H4" s="1285"/>
    </row>
    <row r="5" spans="1:9" ht="13.5" thickBot="1">
      <c r="A5" s="89"/>
      <c r="B5" s="89"/>
      <c r="C5" s="89"/>
      <c r="D5" s="89"/>
      <c r="E5" s="89"/>
      <c r="F5" s="89"/>
      <c r="G5" s="89"/>
      <c r="H5" s="6"/>
    </row>
    <row r="6" spans="1:9" s="485" customFormat="1" ht="20.25" customHeight="1">
      <c r="A6" s="1125" t="s">
        <v>91</v>
      </c>
      <c r="B6" s="1154" t="s">
        <v>883</v>
      </c>
      <c r="C6" s="1077"/>
      <c r="D6" s="1077"/>
      <c r="E6" s="1077"/>
      <c r="F6" s="1077"/>
      <c r="G6" s="1077"/>
      <c r="H6" s="486"/>
    </row>
    <row r="7" spans="1:9" s="485" customFormat="1" ht="20.25" customHeight="1">
      <c r="A7" s="1249"/>
      <c r="B7" s="1268" t="s">
        <v>886</v>
      </c>
      <c r="C7" s="1269"/>
      <c r="D7" s="1268" t="s">
        <v>887</v>
      </c>
      <c r="E7" s="1269"/>
      <c r="F7" s="1268" t="s">
        <v>507</v>
      </c>
      <c r="G7" s="1270"/>
    </row>
    <row r="8" spans="1:9" s="485" customFormat="1" ht="20.25" customHeight="1" thickBot="1">
      <c r="A8" s="1126"/>
      <c r="B8" s="206" t="s">
        <v>812</v>
      </c>
      <c r="C8" s="206" t="s">
        <v>940</v>
      </c>
      <c r="D8" s="206" t="s">
        <v>812</v>
      </c>
      <c r="E8" s="206" t="s">
        <v>940</v>
      </c>
      <c r="F8" s="206" t="s">
        <v>812</v>
      </c>
      <c r="G8" s="398" t="s">
        <v>940</v>
      </c>
    </row>
    <row r="9" spans="1:9" ht="22.5" customHeight="1">
      <c r="A9" s="293" t="s">
        <v>1092</v>
      </c>
      <c r="B9" s="291">
        <v>4</v>
      </c>
      <c r="C9" s="328">
        <v>5.1894135962636201E-2</v>
      </c>
      <c r="D9" s="291">
        <v>1</v>
      </c>
      <c r="E9" s="328">
        <v>3.2372936225315598E-2</v>
      </c>
      <c r="F9" s="291">
        <v>5</v>
      </c>
      <c r="G9" s="330">
        <v>4.6309159951838499E-2</v>
      </c>
      <c r="I9" s="6"/>
    </row>
    <row r="10" spans="1:9" ht="14.1" customHeight="1">
      <c r="A10" s="294" t="s">
        <v>94</v>
      </c>
      <c r="B10" s="289">
        <v>771</v>
      </c>
      <c r="C10" s="331">
        <v>10.002594706798099</v>
      </c>
      <c r="D10" s="289">
        <v>165</v>
      </c>
      <c r="E10" s="331">
        <v>5.3415344771770803</v>
      </c>
      <c r="F10" s="289">
        <v>936</v>
      </c>
      <c r="G10" s="319">
        <v>8.6690747429841597</v>
      </c>
      <c r="I10" s="6"/>
    </row>
    <row r="11" spans="1:9" ht="14.1" customHeight="1">
      <c r="A11" s="294" t="s">
        <v>95</v>
      </c>
      <c r="B11" s="289">
        <v>1149</v>
      </c>
      <c r="C11" s="331">
        <v>14.9065905552673</v>
      </c>
      <c r="D11" s="289">
        <v>286</v>
      </c>
      <c r="E11" s="331">
        <v>9.2586597604402705</v>
      </c>
      <c r="F11" s="289">
        <v>1435</v>
      </c>
      <c r="G11" s="319">
        <v>13.2907289061776</v>
      </c>
      <c r="I11" s="6"/>
    </row>
    <row r="12" spans="1:9" ht="14.1" customHeight="1">
      <c r="A12" s="294" t="s">
        <v>96</v>
      </c>
      <c r="B12" s="289">
        <v>1306</v>
      </c>
      <c r="C12" s="331">
        <v>16.943435391800701</v>
      </c>
      <c r="D12" s="289">
        <v>390</v>
      </c>
      <c r="E12" s="331">
        <v>12.6254451278731</v>
      </c>
      <c r="F12" s="289">
        <v>1696</v>
      </c>
      <c r="G12" s="319">
        <v>15.7080670556636</v>
      </c>
    </row>
    <row r="13" spans="1:9" ht="14.1" customHeight="1">
      <c r="A13" s="294" t="s">
        <v>97</v>
      </c>
      <c r="B13" s="289">
        <v>2759</v>
      </c>
      <c r="C13" s="331">
        <v>35.793980280228297</v>
      </c>
      <c r="D13" s="289">
        <v>1065</v>
      </c>
      <c r="E13" s="331">
        <v>34.477177079961201</v>
      </c>
      <c r="F13" s="289">
        <v>3824</v>
      </c>
      <c r="G13" s="319">
        <v>35.417245531166103</v>
      </c>
    </row>
    <row r="14" spans="1:9" ht="14.1" customHeight="1">
      <c r="A14" s="294" t="s">
        <v>98</v>
      </c>
      <c r="B14" s="289">
        <v>907</v>
      </c>
      <c r="C14" s="331">
        <v>11.766995329527798</v>
      </c>
      <c r="D14" s="289">
        <v>451</v>
      </c>
      <c r="E14" s="331">
        <v>14.6001942376174</v>
      </c>
      <c r="F14" s="289">
        <v>1358</v>
      </c>
      <c r="G14" s="319">
        <v>12.577567842919301</v>
      </c>
    </row>
    <row r="15" spans="1:9" ht="14.1" customHeight="1">
      <c r="A15" s="294" t="s">
        <v>99</v>
      </c>
      <c r="B15" s="289">
        <v>386</v>
      </c>
      <c r="C15" s="331">
        <v>5.0077841203944002</v>
      </c>
      <c r="D15" s="289">
        <v>231</v>
      </c>
      <c r="E15" s="331">
        <v>7.4781482680479101</v>
      </c>
      <c r="F15" s="289">
        <v>617</v>
      </c>
      <c r="G15" s="319">
        <v>5.7145503380568696</v>
      </c>
    </row>
    <row r="16" spans="1:9" ht="14.1" customHeight="1">
      <c r="A16" s="294" t="s">
        <v>100</v>
      </c>
      <c r="B16" s="289">
        <v>244</v>
      </c>
      <c r="C16" s="331">
        <v>3.1655422937208102</v>
      </c>
      <c r="D16" s="289">
        <v>219</v>
      </c>
      <c r="E16" s="331">
        <v>7.0896730333441198</v>
      </c>
      <c r="F16" s="289">
        <v>463</v>
      </c>
      <c r="G16" s="319">
        <v>4.2882282115402397</v>
      </c>
    </row>
    <row r="17" spans="1:9" ht="14.1" customHeight="1">
      <c r="A17" s="294" t="s">
        <v>101</v>
      </c>
      <c r="B17" s="289">
        <v>83</v>
      </c>
      <c r="C17" s="331">
        <v>1.0768033212246999</v>
      </c>
      <c r="D17" s="289">
        <v>85</v>
      </c>
      <c r="E17" s="331">
        <v>2.7516995791518299</v>
      </c>
      <c r="F17" s="289">
        <v>168</v>
      </c>
      <c r="G17" s="319">
        <v>1.5559877743817701</v>
      </c>
    </row>
    <row r="18" spans="1:9" ht="14.1" customHeight="1">
      <c r="A18" s="294" t="s">
        <v>102</v>
      </c>
      <c r="B18" s="289">
        <v>70</v>
      </c>
      <c r="C18" s="331">
        <v>0.9081473793461341</v>
      </c>
      <c r="D18" s="289">
        <v>108</v>
      </c>
      <c r="E18" s="331">
        <v>3.4962771123340901</v>
      </c>
      <c r="F18" s="289">
        <v>178</v>
      </c>
      <c r="G18" s="319">
        <v>1.6486060942854499</v>
      </c>
    </row>
    <row r="19" spans="1:9" ht="14.1" customHeight="1">
      <c r="A19" s="294" t="s">
        <v>103</v>
      </c>
      <c r="B19" s="289">
        <v>29</v>
      </c>
      <c r="C19" s="331">
        <v>0.376232485729113</v>
      </c>
      <c r="D19" s="289">
        <v>88</v>
      </c>
      <c r="E19" s="331">
        <v>2.8488183878277802</v>
      </c>
      <c r="F19" s="289">
        <v>117</v>
      </c>
      <c r="G19" s="319">
        <v>1.08363434287302</v>
      </c>
    </row>
    <row r="20" spans="1:9">
      <c r="A20" s="92"/>
      <c r="B20" s="79"/>
      <c r="C20" s="41"/>
      <c r="D20" s="79"/>
      <c r="E20" s="41"/>
      <c r="F20" s="79"/>
      <c r="G20" s="135"/>
    </row>
    <row r="21" spans="1:9" s="97" customFormat="1" ht="13.5" thickBot="1">
      <c r="A21" s="298" t="s">
        <v>629</v>
      </c>
      <c r="B21" s="283">
        <f>SUM(B9:B19)</f>
        <v>7708</v>
      </c>
      <c r="C21" s="359"/>
      <c r="D21" s="283">
        <f>SUM(D9:D19)</f>
        <v>3089</v>
      </c>
      <c r="E21" s="359"/>
      <c r="F21" s="283">
        <f>SUM(F9:F19)</f>
        <v>10797</v>
      </c>
      <c r="G21" s="360"/>
    </row>
    <row r="23" spans="1:9" ht="13.5" thickBot="1">
      <c r="I23" s="6"/>
    </row>
    <row r="24" spans="1:9" s="485" customFormat="1" ht="20.25" customHeight="1">
      <c r="A24" s="1125" t="s">
        <v>91</v>
      </c>
      <c r="B24" s="1154" t="s">
        <v>92</v>
      </c>
      <c r="C24" s="1077"/>
      <c r="D24" s="1077"/>
      <c r="E24" s="1077"/>
      <c r="F24" s="1077"/>
      <c r="G24" s="1077"/>
      <c r="H24" s="1077"/>
    </row>
    <row r="25" spans="1:9" s="485" customFormat="1" ht="20.25" customHeight="1">
      <c r="A25" s="1249"/>
      <c r="B25" s="1268" t="s">
        <v>867</v>
      </c>
      <c r="C25" s="1269"/>
      <c r="D25" s="1268" t="s">
        <v>868</v>
      </c>
      <c r="E25" s="1269"/>
      <c r="F25" s="1268" t="s">
        <v>1109</v>
      </c>
      <c r="G25" s="1270"/>
      <c r="H25" s="1270"/>
    </row>
    <row r="26" spans="1:9" s="485" customFormat="1" ht="20.25" customHeight="1" thickBot="1">
      <c r="A26" s="1126"/>
      <c r="B26" s="206" t="s">
        <v>1005</v>
      </c>
      <c r="C26" s="502" t="s">
        <v>940</v>
      </c>
      <c r="D26" s="206" t="s">
        <v>1005</v>
      </c>
      <c r="E26" s="206" t="s">
        <v>940</v>
      </c>
      <c r="F26" s="206" t="s">
        <v>1005</v>
      </c>
      <c r="G26" s="206" t="s">
        <v>940</v>
      </c>
      <c r="H26" s="398" t="s">
        <v>93</v>
      </c>
    </row>
    <row r="27" spans="1:9" ht="23.25" customHeight="1">
      <c r="A27" s="293" t="s">
        <v>1092</v>
      </c>
      <c r="B27" s="242">
        <v>0.1</v>
      </c>
      <c r="C27" s="676">
        <v>5.6483580787900802E-4</v>
      </c>
      <c r="D27" s="242">
        <v>6.24</v>
      </c>
      <c r="E27" s="676">
        <v>1.41862191338904E-2</v>
      </c>
      <c r="F27" s="242">
        <v>6.34</v>
      </c>
      <c r="G27" s="676">
        <v>1.0277090792261599E-2</v>
      </c>
      <c r="H27" s="716">
        <v>1.268</v>
      </c>
    </row>
    <row r="28" spans="1:9" ht="14.1" customHeight="1">
      <c r="A28" s="294" t="s">
        <v>94</v>
      </c>
      <c r="B28" s="245">
        <v>3463.1</v>
      </c>
      <c r="C28" s="677">
        <v>19.5608288626579</v>
      </c>
      <c r="D28" s="245">
        <v>5335.53</v>
      </c>
      <c r="E28" s="677">
        <v>12.129967592219</v>
      </c>
      <c r="F28" s="245">
        <v>8798.6299999999992</v>
      </c>
      <c r="G28" s="677">
        <v>14.262510939671399</v>
      </c>
      <c r="H28" s="717">
        <v>9.4002457264957293</v>
      </c>
    </row>
    <row r="29" spans="1:9" ht="14.1" customHeight="1">
      <c r="A29" s="294" t="s">
        <v>95</v>
      </c>
      <c r="B29" s="245">
        <v>3501.48</v>
      </c>
      <c r="C29" s="677">
        <v>19.777612845721901</v>
      </c>
      <c r="D29" s="245">
        <v>4144.05</v>
      </c>
      <c r="E29" s="677">
        <v>9.4212181733651494</v>
      </c>
      <c r="F29" s="245">
        <v>7645.53</v>
      </c>
      <c r="G29" s="677">
        <v>12.3933447894258</v>
      </c>
      <c r="H29" s="717">
        <v>5.3278954703832797</v>
      </c>
    </row>
    <row r="30" spans="1:9" ht="14.1" customHeight="1">
      <c r="A30" s="294" t="s">
        <v>96</v>
      </c>
      <c r="B30" s="245">
        <v>3135.11</v>
      </c>
      <c r="C30" s="677">
        <v>17.708223896395602</v>
      </c>
      <c r="D30" s="245">
        <v>4459.26</v>
      </c>
      <c r="E30" s="677">
        <v>10.137826848556401</v>
      </c>
      <c r="F30" s="245">
        <v>7594.37</v>
      </c>
      <c r="G30" s="677">
        <v>12.3104148265028</v>
      </c>
      <c r="H30" s="717">
        <v>4.4778124999999998</v>
      </c>
    </row>
    <row r="31" spans="1:9" ht="14.1" customHeight="1">
      <c r="A31" s="294" t="s">
        <v>97</v>
      </c>
      <c r="B31" s="245">
        <v>5071.72</v>
      </c>
      <c r="C31" s="677">
        <v>28.646890635361203</v>
      </c>
      <c r="D31" s="245">
        <v>15639.93</v>
      </c>
      <c r="E31" s="677">
        <v>35.556325996587603</v>
      </c>
      <c r="F31" s="245">
        <v>20711.650000000001</v>
      </c>
      <c r="G31" s="677">
        <v>33.573423897089</v>
      </c>
      <c r="H31" s="717">
        <v>5.4162264644351499</v>
      </c>
    </row>
    <row r="32" spans="1:9" ht="14.1" customHeight="1">
      <c r="A32" s="294" t="s">
        <v>98</v>
      </c>
      <c r="B32" s="245">
        <v>1456.95</v>
      </c>
      <c r="C32" s="677">
        <v>8.2293753028931995</v>
      </c>
      <c r="D32" s="245">
        <v>4452.49</v>
      </c>
      <c r="E32" s="677">
        <v>10.122435710169199</v>
      </c>
      <c r="F32" s="245">
        <v>5909.44</v>
      </c>
      <c r="G32" s="677">
        <v>9.5791563740413697</v>
      </c>
      <c r="H32" s="717">
        <v>4.3515758468335797</v>
      </c>
    </row>
    <row r="33" spans="1:8" ht="14.1" customHeight="1">
      <c r="A33" s="294" t="s">
        <v>99</v>
      </c>
      <c r="B33" s="245">
        <v>506.89</v>
      </c>
      <c r="C33" s="677">
        <v>2.8630962265579001</v>
      </c>
      <c r="D33" s="245">
        <v>2838.41</v>
      </c>
      <c r="E33" s="677">
        <v>6.4529336942028603</v>
      </c>
      <c r="F33" s="245">
        <v>3345.3</v>
      </c>
      <c r="G33" s="677">
        <v>5.4227053355445802</v>
      </c>
      <c r="H33" s="717">
        <v>5.4218800648298204</v>
      </c>
    </row>
    <row r="34" spans="1:8" ht="14.1" customHeight="1">
      <c r="A34" s="294" t="s">
        <v>100</v>
      </c>
      <c r="B34" s="245">
        <v>394.2</v>
      </c>
      <c r="C34" s="677">
        <v>2.22658275465905</v>
      </c>
      <c r="D34" s="245">
        <v>2616.86</v>
      </c>
      <c r="E34" s="677">
        <v>5.9492547119731505</v>
      </c>
      <c r="F34" s="245">
        <v>3011.06</v>
      </c>
      <c r="G34" s="677">
        <v>4.8809048897393001</v>
      </c>
      <c r="H34" s="717">
        <v>6.5033693304535598</v>
      </c>
    </row>
    <row r="35" spans="1:8" ht="14.1" customHeight="1">
      <c r="A35" s="294" t="s">
        <v>101</v>
      </c>
      <c r="B35" s="245">
        <v>78.95</v>
      </c>
      <c r="C35" s="677">
        <v>0.44593787032047699</v>
      </c>
      <c r="D35" s="245">
        <v>1096.1099999999999</v>
      </c>
      <c r="E35" s="677">
        <v>2.4919321562257402</v>
      </c>
      <c r="F35" s="245">
        <v>1175.06</v>
      </c>
      <c r="G35" s="677">
        <v>1.90476313980361</v>
      </c>
      <c r="H35" s="717">
        <v>6.99440476190476</v>
      </c>
    </row>
    <row r="36" spans="1:8" ht="14.1" customHeight="1">
      <c r="A36" s="294" t="s">
        <v>102</v>
      </c>
      <c r="B36" s="245">
        <v>69.41</v>
      </c>
      <c r="C36" s="677">
        <v>0.39205253424881897</v>
      </c>
      <c r="D36" s="245">
        <v>1441.65</v>
      </c>
      <c r="E36" s="677">
        <v>3.2774940407649198</v>
      </c>
      <c r="F36" s="245">
        <v>1511.06</v>
      </c>
      <c r="G36" s="677">
        <v>2.4494165319487</v>
      </c>
      <c r="H36" s="717">
        <v>8.4891011235955105</v>
      </c>
    </row>
    <row r="37" spans="1:8" ht="14.1" customHeight="1">
      <c r="A37" s="294" t="s">
        <v>103</v>
      </c>
      <c r="B37" s="245">
        <v>26.35</v>
      </c>
      <c r="C37" s="677">
        <v>0.14883423537611901</v>
      </c>
      <c r="D37" s="245">
        <v>1955.82</v>
      </c>
      <c r="E37" s="677">
        <v>4.44642485680217</v>
      </c>
      <c r="F37" s="245">
        <v>1982.17</v>
      </c>
      <c r="G37" s="677">
        <v>3.2130821854411895</v>
      </c>
      <c r="H37" s="717">
        <v>16.941623931623901</v>
      </c>
    </row>
    <row r="38" spans="1:8">
      <c r="A38" s="92"/>
      <c r="B38" s="166"/>
      <c r="C38" s="41"/>
      <c r="D38" s="166"/>
      <c r="E38" s="41"/>
      <c r="F38" s="166"/>
      <c r="G38" s="41"/>
      <c r="H38" s="167"/>
    </row>
    <row r="39" spans="1:8" ht="13.5" thickBot="1">
      <c r="A39" s="298" t="s">
        <v>629</v>
      </c>
      <c r="B39" s="361">
        <f>SUM(B27:B37)</f>
        <v>17704.260000000002</v>
      </c>
      <c r="C39" s="362"/>
      <c r="D39" s="361">
        <f>SUM(D27:D37)</f>
        <v>43986.350000000006</v>
      </c>
      <c r="E39" s="362"/>
      <c r="F39" s="361">
        <f>SUM(F27:F37)</f>
        <v>61690.61</v>
      </c>
      <c r="G39" s="362"/>
      <c r="H39" s="363">
        <v>13.57</v>
      </c>
    </row>
  </sheetData>
  <mergeCells count="12">
    <mergeCell ref="F25:H25"/>
    <mergeCell ref="A6:A8"/>
    <mergeCell ref="B6:G6"/>
    <mergeCell ref="A24:A26"/>
    <mergeCell ref="B25:C25"/>
    <mergeCell ref="D25:E25"/>
    <mergeCell ref="B24:H24"/>
    <mergeCell ref="A1:H1"/>
    <mergeCell ref="A3:H4"/>
    <mergeCell ref="B7:C7"/>
    <mergeCell ref="D7:E7"/>
    <mergeCell ref="F7:G7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colBreaks count="1" manualBreakCount="1">
    <brk id="8" max="1048575" man="1"/>
  </colBreaks>
</worksheet>
</file>

<file path=xl/worksheets/sheet91.xml><?xml version="1.0" encoding="utf-8"?>
<worksheet xmlns="http://schemas.openxmlformats.org/spreadsheetml/2006/main" xmlns:r="http://schemas.openxmlformats.org/officeDocument/2006/relationships">
  <sheetPr codeName="Hoja83">
    <tabColor rgb="FFFF0000"/>
    <pageSetUpPr fitToPage="1"/>
  </sheetPr>
  <dimension ref="A1:O59"/>
  <sheetViews>
    <sheetView view="pageBreakPreview" topLeftCell="A19" zoomScale="75" zoomScaleNormal="75" workbookViewId="0">
      <selection activeCell="E26" sqref="E26"/>
    </sheetView>
  </sheetViews>
  <sheetFormatPr baseColWidth="10" defaultRowHeight="12.75"/>
  <cols>
    <col min="1" max="1" width="30.7109375" customWidth="1"/>
    <col min="2" max="10" width="16.5703125" customWidth="1"/>
  </cols>
  <sheetData>
    <row r="1" spans="1:15" ht="18">
      <c r="A1" s="1150" t="s">
        <v>856</v>
      </c>
      <c r="B1" s="1150"/>
      <c r="C1" s="1150"/>
      <c r="D1" s="1150"/>
      <c r="E1" s="1150"/>
      <c r="F1" s="1150"/>
      <c r="G1" s="1150"/>
      <c r="H1" s="1150"/>
      <c r="I1" s="1150"/>
      <c r="J1" s="1150"/>
      <c r="K1" s="161"/>
      <c r="L1" s="161"/>
      <c r="M1" s="161"/>
      <c r="N1" s="161"/>
    </row>
    <row r="3" spans="1:15" ht="26.25" customHeight="1">
      <c r="A3" s="1277" t="s">
        <v>1238</v>
      </c>
      <c r="B3" s="1277"/>
      <c r="C3" s="1277"/>
      <c r="D3" s="1277"/>
      <c r="E3" s="1277"/>
      <c r="F3" s="1277"/>
      <c r="G3" s="1277"/>
      <c r="H3" s="1277"/>
      <c r="I3" s="1277"/>
      <c r="J3" s="1277"/>
      <c r="K3" s="104"/>
      <c r="L3" s="104"/>
      <c r="M3" s="104"/>
      <c r="N3" s="104"/>
    </row>
    <row r="4" spans="1:15" ht="1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04"/>
      <c r="L4" s="104"/>
      <c r="M4" s="104"/>
      <c r="N4" s="104"/>
    </row>
    <row r="5" spans="1:15" ht="21.75" customHeight="1" thickBot="1">
      <c r="A5" s="718" t="s">
        <v>180</v>
      </c>
      <c r="B5" s="89"/>
      <c r="C5" s="89"/>
      <c r="D5" s="89"/>
      <c r="E5" s="89"/>
      <c r="F5" s="89"/>
      <c r="G5" s="89"/>
      <c r="H5" s="89"/>
      <c r="I5" s="89"/>
      <c r="J5" s="89"/>
      <c r="K5" s="6"/>
      <c r="L5" s="6"/>
      <c r="M5" s="6"/>
      <c r="N5" s="6"/>
    </row>
    <row r="6" spans="1:15" s="485" customFormat="1" ht="21" customHeight="1">
      <c r="A6" s="1279" t="s">
        <v>658</v>
      </c>
      <c r="B6" s="1250" t="s">
        <v>1149</v>
      </c>
      <c r="C6" s="1127" t="s">
        <v>104</v>
      </c>
      <c r="D6" s="1125"/>
      <c r="E6" s="1154" t="s">
        <v>105</v>
      </c>
      <c r="F6" s="1077"/>
      <c r="G6" s="1077"/>
      <c r="H6" s="1077"/>
      <c r="I6" s="1077"/>
      <c r="J6" s="1077"/>
      <c r="K6" s="486"/>
      <c r="L6" s="486"/>
      <c r="M6" s="486"/>
      <c r="N6" s="486"/>
      <c r="O6" s="486"/>
    </row>
    <row r="7" spans="1:15" s="485" customFormat="1" ht="21" customHeight="1">
      <c r="A7" s="1280"/>
      <c r="B7" s="1251"/>
      <c r="C7" s="1278"/>
      <c r="D7" s="1249"/>
      <c r="E7" s="1255" t="s">
        <v>1092</v>
      </c>
      <c r="F7" s="1286"/>
      <c r="G7" s="1268" t="s">
        <v>106</v>
      </c>
      <c r="H7" s="1270"/>
      <c r="I7" s="1270"/>
      <c r="J7" s="1270"/>
      <c r="K7" s="486"/>
      <c r="L7" s="486"/>
      <c r="M7" s="486"/>
      <c r="N7" s="486"/>
      <c r="O7" s="486"/>
    </row>
    <row r="8" spans="1:15" s="485" customFormat="1" ht="21" customHeight="1">
      <c r="A8" s="1280"/>
      <c r="B8" s="1251"/>
      <c r="C8" s="1256"/>
      <c r="D8" s="1260"/>
      <c r="E8" s="1256"/>
      <c r="F8" s="1260"/>
      <c r="G8" s="1268" t="s">
        <v>107</v>
      </c>
      <c r="H8" s="1269"/>
      <c r="I8" s="1268" t="s">
        <v>108</v>
      </c>
      <c r="J8" s="1270"/>
      <c r="K8" s="486"/>
      <c r="L8" s="486"/>
      <c r="M8" s="486"/>
      <c r="N8" s="486"/>
      <c r="O8" s="486"/>
    </row>
    <row r="9" spans="1:15" s="485" customFormat="1" ht="33.75" customHeight="1" thickBot="1">
      <c r="A9" s="1281"/>
      <c r="B9" s="1252"/>
      <c r="C9" s="206" t="s">
        <v>812</v>
      </c>
      <c r="D9" s="206" t="s">
        <v>940</v>
      </c>
      <c r="E9" s="206" t="s">
        <v>812</v>
      </c>
      <c r="F9" s="206" t="s">
        <v>940</v>
      </c>
      <c r="G9" s="206" t="s">
        <v>812</v>
      </c>
      <c r="H9" s="206" t="s">
        <v>940</v>
      </c>
      <c r="I9" s="206" t="s">
        <v>812</v>
      </c>
      <c r="J9" s="398" t="s">
        <v>940</v>
      </c>
      <c r="K9" s="486"/>
    </row>
    <row r="10" spans="1:15" ht="27.75" customHeight="1">
      <c r="A10" s="325" t="s">
        <v>513</v>
      </c>
      <c r="B10" s="289">
        <v>785</v>
      </c>
      <c r="C10" s="289">
        <v>0</v>
      </c>
      <c r="D10" s="714">
        <v>0</v>
      </c>
      <c r="E10" s="289">
        <v>1</v>
      </c>
      <c r="F10" s="714">
        <v>0.12738853503184713</v>
      </c>
      <c r="G10" s="289">
        <v>184</v>
      </c>
      <c r="H10" s="714">
        <v>23.439490445859875</v>
      </c>
      <c r="I10" s="289">
        <v>457</v>
      </c>
      <c r="J10" s="713">
        <v>58.216560509554135</v>
      </c>
      <c r="K10" s="168"/>
    </row>
    <row r="11" spans="1:15" ht="14.1" customHeight="1">
      <c r="A11" s="326" t="s">
        <v>514</v>
      </c>
      <c r="B11" s="289">
        <v>217</v>
      </c>
      <c r="C11" s="289">
        <v>2</v>
      </c>
      <c r="D11" s="714">
        <v>0.92165898617511521</v>
      </c>
      <c r="E11" s="289">
        <v>0</v>
      </c>
      <c r="F11" s="714">
        <v>0</v>
      </c>
      <c r="G11" s="289">
        <v>46</v>
      </c>
      <c r="H11" s="714">
        <v>21.198156682027651</v>
      </c>
      <c r="I11" s="289">
        <v>131</v>
      </c>
      <c r="J11" s="715">
        <v>60.36866359447005</v>
      </c>
      <c r="K11" s="168"/>
    </row>
    <row r="12" spans="1:15" ht="14.1" customHeight="1">
      <c r="A12" s="326" t="s">
        <v>1033</v>
      </c>
      <c r="B12" s="289">
        <v>1079</v>
      </c>
      <c r="C12" s="289">
        <v>5</v>
      </c>
      <c r="D12" s="714">
        <v>0.46339202965708987</v>
      </c>
      <c r="E12" s="289">
        <v>1</v>
      </c>
      <c r="F12" s="714">
        <v>9.2678405931417976E-2</v>
      </c>
      <c r="G12" s="289">
        <v>132</v>
      </c>
      <c r="H12" s="714">
        <v>12.233549582947173</v>
      </c>
      <c r="I12" s="289">
        <v>378</v>
      </c>
      <c r="J12" s="715">
        <v>35.032437442075995</v>
      </c>
      <c r="K12" s="168"/>
    </row>
    <row r="13" spans="1:15" ht="14.1" customHeight="1">
      <c r="A13" s="326" t="s">
        <v>515</v>
      </c>
      <c r="B13" s="289">
        <v>102</v>
      </c>
      <c r="C13" s="289">
        <v>0</v>
      </c>
      <c r="D13" s="714">
        <v>0</v>
      </c>
      <c r="E13" s="289">
        <v>0</v>
      </c>
      <c r="F13" s="714">
        <v>0</v>
      </c>
      <c r="G13" s="289">
        <v>51</v>
      </c>
      <c r="H13" s="714">
        <v>50</v>
      </c>
      <c r="I13" s="289">
        <v>91</v>
      </c>
      <c r="J13" s="715">
        <v>89.215686274509807</v>
      </c>
      <c r="K13" s="168"/>
    </row>
    <row r="14" spans="1:15" ht="14.1" customHeight="1">
      <c r="A14" s="326" t="s">
        <v>516</v>
      </c>
      <c r="B14" s="289">
        <v>449</v>
      </c>
      <c r="C14" s="289">
        <v>86</v>
      </c>
      <c r="D14" s="714">
        <v>19.153674832962139</v>
      </c>
      <c r="E14" s="289">
        <v>0</v>
      </c>
      <c r="F14" s="714">
        <v>0</v>
      </c>
      <c r="G14" s="289">
        <v>88</v>
      </c>
      <c r="H14" s="714">
        <v>19.599109131403118</v>
      </c>
      <c r="I14" s="289">
        <v>226</v>
      </c>
      <c r="J14" s="715">
        <v>50.334075723830743</v>
      </c>
      <c r="K14" s="168"/>
    </row>
    <row r="15" spans="1:15" ht="14.1" customHeight="1">
      <c r="A15" s="326" t="s">
        <v>517</v>
      </c>
      <c r="B15" s="289">
        <v>824</v>
      </c>
      <c r="C15" s="289">
        <v>4</v>
      </c>
      <c r="D15" s="714">
        <v>0.48543689320388345</v>
      </c>
      <c r="E15" s="289">
        <v>0</v>
      </c>
      <c r="F15" s="714">
        <v>0</v>
      </c>
      <c r="G15" s="289">
        <v>224</v>
      </c>
      <c r="H15" s="714">
        <v>27.184466019417474</v>
      </c>
      <c r="I15" s="289">
        <v>522</v>
      </c>
      <c r="J15" s="715">
        <v>63.349514563106801</v>
      </c>
      <c r="K15" s="168"/>
    </row>
    <row r="16" spans="1:15" ht="14.1" customHeight="1">
      <c r="A16" s="326" t="s">
        <v>528</v>
      </c>
      <c r="B16" s="289">
        <v>1254</v>
      </c>
      <c r="C16" s="289">
        <v>18</v>
      </c>
      <c r="D16" s="714">
        <v>1.4354066985645932</v>
      </c>
      <c r="E16" s="289">
        <v>0</v>
      </c>
      <c r="F16" s="714">
        <v>0</v>
      </c>
      <c r="G16" s="289">
        <v>508</v>
      </c>
      <c r="H16" s="714">
        <v>40.5103668261563</v>
      </c>
      <c r="I16" s="289">
        <v>947</v>
      </c>
      <c r="J16" s="715">
        <v>75.518341307814993</v>
      </c>
      <c r="K16" s="168"/>
    </row>
    <row r="17" spans="1:11" ht="14.1" customHeight="1">
      <c r="A17" s="326" t="s">
        <v>519</v>
      </c>
      <c r="B17" s="289">
        <v>602</v>
      </c>
      <c r="C17" s="289">
        <v>0</v>
      </c>
      <c r="D17" s="714">
        <v>0</v>
      </c>
      <c r="E17" s="289">
        <v>0</v>
      </c>
      <c r="F17" s="714">
        <v>0</v>
      </c>
      <c r="G17" s="289">
        <v>348</v>
      </c>
      <c r="H17" s="714">
        <v>57.807308970099669</v>
      </c>
      <c r="I17" s="289">
        <v>515</v>
      </c>
      <c r="J17" s="715">
        <v>85.548172757475086</v>
      </c>
      <c r="K17" s="168"/>
    </row>
    <row r="18" spans="1:11" ht="14.1" customHeight="1">
      <c r="A18" s="326" t="s">
        <v>909</v>
      </c>
      <c r="B18" s="289">
        <v>0</v>
      </c>
      <c r="C18" s="289">
        <v>0</v>
      </c>
      <c r="D18" s="714">
        <v>0</v>
      </c>
      <c r="E18" s="289">
        <v>0</v>
      </c>
      <c r="F18" s="714">
        <v>0</v>
      </c>
      <c r="G18" s="289">
        <v>0</v>
      </c>
      <c r="H18" s="714">
        <v>0</v>
      </c>
      <c r="I18" s="289">
        <v>0</v>
      </c>
      <c r="J18" s="715">
        <v>0</v>
      </c>
      <c r="K18" s="168"/>
    </row>
    <row r="19" spans="1:11" ht="14.1" customHeight="1">
      <c r="A19" s="326" t="s">
        <v>1036</v>
      </c>
      <c r="B19" s="289">
        <v>335</v>
      </c>
      <c r="C19" s="289">
        <v>2</v>
      </c>
      <c r="D19" s="714">
        <v>0.59701492537313439</v>
      </c>
      <c r="E19" s="289">
        <v>0</v>
      </c>
      <c r="F19" s="714">
        <v>0</v>
      </c>
      <c r="G19" s="289">
        <v>84</v>
      </c>
      <c r="H19" s="714">
        <v>25.07462686567164</v>
      </c>
      <c r="I19" s="289">
        <v>251</v>
      </c>
      <c r="J19" s="715">
        <v>74.925373134328353</v>
      </c>
      <c r="K19" s="168"/>
    </row>
    <row r="20" spans="1:11" ht="14.1" customHeight="1">
      <c r="A20" s="326" t="s">
        <v>10</v>
      </c>
      <c r="B20" s="289">
        <v>92</v>
      </c>
      <c r="C20" s="289">
        <v>0</v>
      </c>
      <c r="D20" s="714">
        <v>0</v>
      </c>
      <c r="E20" s="289">
        <v>1</v>
      </c>
      <c r="F20" s="714">
        <v>1.0869565217391304</v>
      </c>
      <c r="G20" s="289">
        <v>28</v>
      </c>
      <c r="H20" s="714">
        <v>30.434782608695656</v>
      </c>
      <c r="I20" s="289">
        <v>64</v>
      </c>
      <c r="J20" s="715">
        <v>69.565217391304344</v>
      </c>
      <c r="K20" s="168"/>
    </row>
    <row r="21" spans="1:11" ht="14.1" customHeight="1">
      <c r="A21" s="326" t="s">
        <v>521</v>
      </c>
      <c r="B21" s="289">
        <v>700</v>
      </c>
      <c r="C21" s="289">
        <v>0</v>
      </c>
      <c r="D21" s="714">
        <v>0</v>
      </c>
      <c r="E21" s="289">
        <v>1</v>
      </c>
      <c r="F21" s="714">
        <v>0.14285714285714285</v>
      </c>
      <c r="G21" s="289">
        <v>291</v>
      </c>
      <c r="H21" s="714">
        <v>41.571428571428569</v>
      </c>
      <c r="I21" s="289">
        <v>551</v>
      </c>
      <c r="J21" s="715">
        <v>78.714285714285708</v>
      </c>
      <c r="K21" s="168"/>
    </row>
    <row r="22" spans="1:11" ht="14.1" customHeight="1">
      <c r="A22" s="326" t="s">
        <v>522</v>
      </c>
      <c r="B22" s="289">
        <v>3581</v>
      </c>
      <c r="C22" s="289">
        <v>0</v>
      </c>
      <c r="D22" s="714">
        <v>0</v>
      </c>
      <c r="E22" s="289">
        <v>0</v>
      </c>
      <c r="F22" s="714">
        <v>0</v>
      </c>
      <c r="G22" s="289">
        <v>1735</v>
      </c>
      <c r="H22" s="714">
        <v>48.450153588383131</v>
      </c>
      <c r="I22" s="289">
        <v>3080</v>
      </c>
      <c r="J22" s="715">
        <v>86.009494554593687</v>
      </c>
      <c r="K22" s="168"/>
    </row>
    <row r="23" spans="1:11" ht="14.1" customHeight="1">
      <c r="A23" s="326" t="s">
        <v>1040</v>
      </c>
      <c r="B23" s="289">
        <v>90</v>
      </c>
      <c r="C23" s="289">
        <v>0</v>
      </c>
      <c r="D23" s="714">
        <v>0</v>
      </c>
      <c r="E23" s="289">
        <v>0</v>
      </c>
      <c r="F23" s="714">
        <v>0</v>
      </c>
      <c r="G23" s="289">
        <v>33</v>
      </c>
      <c r="H23" s="714">
        <v>36.666666666666664</v>
      </c>
      <c r="I23" s="289">
        <v>71</v>
      </c>
      <c r="J23" s="715">
        <v>78.888888888888886</v>
      </c>
      <c r="K23" s="168"/>
    </row>
    <row r="24" spans="1:11" ht="14.1" customHeight="1">
      <c r="A24" s="326" t="s">
        <v>523</v>
      </c>
      <c r="B24" s="289">
        <v>31</v>
      </c>
      <c r="C24" s="289">
        <v>0</v>
      </c>
      <c r="D24" s="714">
        <v>0</v>
      </c>
      <c r="E24" s="289">
        <v>0</v>
      </c>
      <c r="F24" s="714">
        <v>0</v>
      </c>
      <c r="G24" s="289">
        <v>9</v>
      </c>
      <c r="H24" s="714">
        <v>29.032258064516132</v>
      </c>
      <c r="I24" s="289">
        <v>24</v>
      </c>
      <c r="J24" s="715">
        <v>77.41935483870968</v>
      </c>
      <c r="K24" s="168"/>
    </row>
    <row r="25" spans="1:11" ht="14.1" customHeight="1">
      <c r="A25" s="326" t="s">
        <v>1041</v>
      </c>
      <c r="B25" s="289">
        <v>286</v>
      </c>
      <c r="C25" s="289">
        <v>0</v>
      </c>
      <c r="D25" s="714">
        <v>0</v>
      </c>
      <c r="E25" s="289">
        <v>1</v>
      </c>
      <c r="F25" s="714">
        <v>0.34965034965034963</v>
      </c>
      <c r="G25" s="289">
        <v>152</v>
      </c>
      <c r="H25" s="714">
        <v>53.146853146853147</v>
      </c>
      <c r="I25" s="289">
        <v>259</v>
      </c>
      <c r="J25" s="715">
        <v>90.55944055944056</v>
      </c>
      <c r="K25" s="168"/>
    </row>
    <row r="26" spans="1:11" ht="14.1" customHeight="1">
      <c r="A26" s="326" t="s">
        <v>13</v>
      </c>
      <c r="B26" s="289">
        <v>0</v>
      </c>
      <c r="C26" s="289">
        <v>0</v>
      </c>
      <c r="D26" s="714">
        <v>0</v>
      </c>
      <c r="E26" s="289">
        <v>0</v>
      </c>
      <c r="F26" s="714">
        <v>0</v>
      </c>
      <c r="G26" s="289">
        <v>0</v>
      </c>
      <c r="H26" s="714">
        <v>0</v>
      </c>
      <c r="I26" s="289">
        <v>0</v>
      </c>
      <c r="J26" s="715">
        <v>0</v>
      </c>
      <c r="K26" s="168"/>
    </row>
    <row r="27" spans="1:11" ht="14.1" customHeight="1">
      <c r="A27" s="326" t="s">
        <v>1035</v>
      </c>
      <c r="B27" s="289">
        <v>112</v>
      </c>
      <c r="C27" s="289">
        <v>0</v>
      </c>
      <c r="D27" s="714">
        <v>0</v>
      </c>
      <c r="E27" s="289">
        <v>0</v>
      </c>
      <c r="F27" s="714">
        <v>0</v>
      </c>
      <c r="G27" s="289">
        <v>49</v>
      </c>
      <c r="H27" s="714">
        <v>43.75</v>
      </c>
      <c r="I27" s="289">
        <v>92</v>
      </c>
      <c r="J27" s="715">
        <v>82.142857142857139</v>
      </c>
      <c r="K27" s="168"/>
    </row>
    <row r="28" spans="1:11" s="97" customFormat="1" ht="14.1" customHeight="1">
      <c r="A28" s="294" t="s">
        <v>524</v>
      </c>
      <c r="B28" s="289">
        <v>258</v>
      </c>
      <c r="C28" s="289">
        <v>0</v>
      </c>
      <c r="D28" s="714">
        <v>0</v>
      </c>
      <c r="E28" s="289">
        <v>0</v>
      </c>
      <c r="F28" s="714">
        <v>0</v>
      </c>
      <c r="G28" s="289">
        <v>105</v>
      </c>
      <c r="H28" s="714">
        <v>40.697674418604649</v>
      </c>
      <c r="I28" s="289">
        <v>232</v>
      </c>
      <c r="J28" s="715">
        <v>89.922480620155042</v>
      </c>
      <c r="K28" s="96"/>
    </row>
    <row r="29" spans="1:11" s="97" customFormat="1">
      <c r="A29" s="92"/>
      <c r="B29" s="79"/>
      <c r="C29" s="79"/>
      <c r="D29" s="223"/>
      <c r="E29" s="79"/>
      <c r="F29" s="31"/>
      <c r="G29" s="79"/>
      <c r="H29" s="31"/>
      <c r="I29" s="79"/>
      <c r="J29" s="34"/>
      <c r="K29" s="96"/>
    </row>
    <row r="30" spans="1:11" ht="13.5" thickBot="1">
      <c r="A30" s="298" t="s">
        <v>508</v>
      </c>
      <c r="B30" s="283">
        <f>SUM(B10:B28)</f>
        <v>10797</v>
      </c>
      <c r="C30" s="283">
        <f>SUM(C10:C28)</f>
        <v>117</v>
      </c>
      <c r="D30" s="355">
        <f>C30/$B$30</f>
        <v>1.0836343428730202E-2</v>
      </c>
      <c r="E30" s="283">
        <f>SUM(E10:E28)</f>
        <v>5</v>
      </c>
      <c r="F30" s="355">
        <f>E30/$B$30</f>
        <v>4.6309159951838475E-4</v>
      </c>
      <c r="G30" s="283">
        <f>SUM(G10:G28)</f>
        <v>4067</v>
      </c>
      <c r="H30" s="355">
        <f>G30/$B$30</f>
        <v>0.37667870704825412</v>
      </c>
      <c r="I30" s="283">
        <f>SUM(I10:I28)</f>
        <v>7891</v>
      </c>
      <c r="J30" s="356">
        <f>I30/$B$30</f>
        <v>0.73085116235991476</v>
      </c>
      <c r="K30" s="6"/>
    </row>
    <row r="31" spans="1:1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6"/>
    </row>
    <row r="32" spans="1:11">
      <c r="K32" s="6"/>
    </row>
    <row r="33" spans="1:11">
      <c r="K33" s="6"/>
    </row>
    <row r="34" spans="1:11" ht="26.25" customHeight="1" thickBot="1">
      <c r="A34" s="1287" t="s">
        <v>109</v>
      </c>
      <c r="B34" s="1287"/>
      <c r="C34" s="169"/>
      <c r="D34" s="169"/>
      <c r="E34" s="169"/>
      <c r="F34" s="169"/>
      <c r="G34" s="169"/>
      <c r="H34" s="169"/>
      <c r="I34" s="169"/>
      <c r="J34" s="169"/>
      <c r="K34" s="6"/>
    </row>
    <row r="35" spans="1:11" s="485" customFormat="1" ht="23.25" customHeight="1">
      <c r="A35" s="1279" t="s">
        <v>658</v>
      </c>
      <c r="B35" s="1250" t="s">
        <v>1149</v>
      </c>
      <c r="C35" s="1127" t="s">
        <v>104</v>
      </c>
      <c r="D35" s="1125"/>
      <c r="E35" s="1154" t="s">
        <v>105</v>
      </c>
      <c r="F35" s="1077"/>
      <c r="G35" s="1077"/>
      <c r="H35" s="1077"/>
      <c r="I35" s="1077"/>
      <c r="J35" s="1077"/>
      <c r="K35" s="486"/>
    </row>
    <row r="36" spans="1:11" s="485" customFormat="1" ht="23.25" customHeight="1">
      <c r="A36" s="1280"/>
      <c r="B36" s="1251"/>
      <c r="C36" s="1278"/>
      <c r="D36" s="1249"/>
      <c r="E36" s="1255" t="s">
        <v>1092</v>
      </c>
      <c r="F36" s="1286"/>
      <c r="G36" s="1268" t="s">
        <v>106</v>
      </c>
      <c r="H36" s="1270"/>
      <c r="I36" s="1270"/>
      <c r="J36" s="1270"/>
      <c r="K36" s="486"/>
    </row>
    <row r="37" spans="1:11" s="485" customFormat="1" ht="23.25" customHeight="1">
      <c r="A37" s="1280"/>
      <c r="B37" s="1251"/>
      <c r="C37" s="1256"/>
      <c r="D37" s="1260"/>
      <c r="E37" s="1256"/>
      <c r="F37" s="1260"/>
      <c r="G37" s="1268" t="s">
        <v>107</v>
      </c>
      <c r="H37" s="1269"/>
      <c r="I37" s="1268" t="s">
        <v>108</v>
      </c>
      <c r="J37" s="1270"/>
      <c r="K37" s="486"/>
    </row>
    <row r="38" spans="1:11" s="485" customFormat="1" ht="23.25" customHeight="1" thickBot="1">
      <c r="A38" s="1281"/>
      <c r="B38" s="1252"/>
      <c r="C38" s="206" t="s">
        <v>812</v>
      </c>
      <c r="D38" s="206" t="s">
        <v>940</v>
      </c>
      <c r="E38" s="206" t="s">
        <v>812</v>
      </c>
      <c r="F38" s="206" t="s">
        <v>940</v>
      </c>
      <c r="G38" s="206" t="s">
        <v>812</v>
      </c>
      <c r="H38" s="206" t="s">
        <v>940</v>
      </c>
      <c r="I38" s="206" t="s">
        <v>812</v>
      </c>
      <c r="J38" s="398" t="s">
        <v>940</v>
      </c>
      <c r="K38" s="486"/>
    </row>
    <row r="39" spans="1:11" ht="21" customHeight="1">
      <c r="A39" s="325" t="s">
        <v>513</v>
      </c>
      <c r="B39" s="289">
        <v>424</v>
      </c>
      <c r="C39" s="289">
        <v>0</v>
      </c>
      <c r="D39" s="714">
        <v>0</v>
      </c>
      <c r="E39" s="289">
        <v>1</v>
      </c>
      <c r="F39" s="714">
        <v>0.23584905660377359</v>
      </c>
      <c r="G39" s="289">
        <v>116</v>
      </c>
      <c r="H39" s="714">
        <v>27.358490566037734</v>
      </c>
      <c r="I39" s="289">
        <v>273</v>
      </c>
      <c r="J39" s="713">
        <v>64.386792452830193</v>
      </c>
      <c r="K39" s="6"/>
    </row>
    <row r="40" spans="1:11" ht="14.1" customHeight="1">
      <c r="A40" s="326" t="s">
        <v>514</v>
      </c>
      <c r="B40" s="289">
        <v>93</v>
      </c>
      <c r="C40" s="289">
        <v>0</v>
      </c>
      <c r="D40" s="714">
        <v>0</v>
      </c>
      <c r="E40" s="289">
        <v>0</v>
      </c>
      <c r="F40" s="714">
        <v>0</v>
      </c>
      <c r="G40" s="289">
        <v>18</v>
      </c>
      <c r="H40" s="714">
        <v>19.35483870967742</v>
      </c>
      <c r="I40" s="289">
        <v>55</v>
      </c>
      <c r="J40" s="715">
        <v>59.13978494623656</v>
      </c>
      <c r="K40" s="6"/>
    </row>
    <row r="41" spans="1:11" ht="14.1" customHeight="1">
      <c r="A41" s="326" t="s">
        <v>1033</v>
      </c>
      <c r="B41" s="289">
        <v>400</v>
      </c>
      <c r="C41" s="289">
        <v>0</v>
      </c>
      <c r="D41" s="714">
        <v>0</v>
      </c>
      <c r="E41" s="289">
        <v>0</v>
      </c>
      <c r="F41" s="714">
        <v>0</v>
      </c>
      <c r="G41" s="289">
        <v>52</v>
      </c>
      <c r="H41" s="714">
        <v>13</v>
      </c>
      <c r="I41" s="289">
        <v>161</v>
      </c>
      <c r="J41" s="715">
        <v>40.25</v>
      </c>
      <c r="K41" s="6"/>
    </row>
    <row r="42" spans="1:11" ht="14.1" customHeight="1">
      <c r="A42" s="326" t="s">
        <v>515</v>
      </c>
      <c r="B42" s="289">
        <v>57</v>
      </c>
      <c r="C42" s="289">
        <v>0</v>
      </c>
      <c r="D42" s="714">
        <v>0</v>
      </c>
      <c r="E42" s="289">
        <v>0</v>
      </c>
      <c r="F42" s="714">
        <v>0</v>
      </c>
      <c r="G42" s="289">
        <v>29</v>
      </c>
      <c r="H42" s="714">
        <v>50.877192982456144</v>
      </c>
      <c r="I42" s="289">
        <v>52</v>
      </c>
      <c r="J42" s="715">
        <v>91.228070175438589</v>
      </c>
      <c r="K42" s="6"/>
    </row>
    <row r="43" spans="1:11" ht="14.1" customHeight="1">
      <c r="A43" s="326" t="s">
        <v>516</v>
      </c>
      <c r="B43" s="289">
        <v>46</v>
      </c>
      <c r="C43" s="289">
        <v>7</v>
      </c>
      <c r="D43" s="714">
        <v>15.217391304347828</v>
      </c>
      <c r="E43" s="289">
        <v>0</v>
      </c>
      <c r="F43" s="714">
        <v>0</v>
      </c>
      <c r="G43" s="289">
        <v>8</v>
      </c>
      <c r="H43" s="714">
        <v>17.391304347826086</v>
      </c>
      <c r="I43" s="289">
        <v>23</v>
      </c>
      <c r="J43" s="715">
        <v>50</v>
      </c>
      <c r="K43" s="6"/>
    </row>
    <row r="44" spans="1:11" ht="14.1" customHeight="1">
      <c r="A44" s="326" t="s">
        <v>517</v>
      </c>
      <c r="B44" s="289">
        <v>466</v>
      </c>
      <c r="C44" s="289">
        <v>1</v>
      </c>
      <c r="D44" s="714">
        <v>0.21459227467811159</v>
      </c>
      <c r="E44" s="289">
        <v>0</v>
      </c>
      <c r="F44" s="714">
        <v>0</v>
      </c>
      <c r="G44" s="289">
        <v>125</v>
      </c>
      <c r="H44" s="714">
        <v>26.824034334763947</v>
      </c>
      <c r="I44" s="289">
        <v>314</v>
      </c>
      <c r="J44" s="715">
        <v>67.381974248927037</v>
      </c>
      <c r="K44" s="6"/>
    </row>
    <row r="45" spans="1:11" ht="14.1" customHeight="1">
      <c r="A45" s="326" t="s">
        <v>528</v>
      </c>
      <c r="B45" s="289">
        <v>849</v>
      </c>
      <c r="C45" s="289">
        <v>2</v>
      </c>
      <c r="D45" s="714">
        <v>0.23557126030624262</v>
      </c>
      <c r="E45" s="289">
        <v>0</v>
      </c>
      <c r="F45" s="714">
        <v>0</v>
      </c>
      <c r="G45" s="289">
        <v>388</v>
      </c>
      <c r="H45" s="714">
        <v>45.700824499411077</v>
      </c>
      <c r="I45" s="289">
        <v>699</v>
      </c>
      <c r="J45" s="715">
        <v>82.332155477031804</v>
      </c>
      <c r="K45" s="6"/>
    </row>
    <row r="46" spans="1:11" ht="14.1" customHeight="1">
      <c r="A46" s="326" t="s">
        <v>519</v>
      </c>
      <c r="B46" s="289">
        <v>256</v>
      </c>
      <c r="C46" s="289">
        <v>0</v>
      </c>
      <c r="D46" s="714">
        <v>0</v>
      </c>
      <c r="E46" s="289">
        <v>0</v>
      </c>
      <c r="F46" s="714">
        <v>0</v>
      </c>
      <c r="G46" s="289">
        <v>148</v>
      </c>
      <c r="H46" s="714">
        <v>57.8125</v>
      </c>
      <c r="I46" s="289">
        <v>223</v>
      </c>
      <c r="J46" s="715">
        <v>87.109375</v>
      </c>
      <c r="K46" s="6"/>
    </row>
    <row r="47" spans="1:11" ht="14.1" customHeight="1">
      <c r="A47" s="326" t="s">
        <v>909</v>
      </c>
      <c r="B47" s="289">
        <v>0</v>
      </c>
      <c r="C47" s="289">
        <v>0</v>
      </c>
      <c r="D47" s="714">
        <v>0</v>
      </c>
      <c r="E47" s="289">
        <v>0</v>
      </c>
      <c r="F47" s="714">
        <v>0</v>
      </c>
      <c r="G47" s="289">
        <v>0</v>
      </c>
      <c r="H47" s="714">
        <v>0</v>
      </c>
      <c r="I47" s="289">
        <v>0</v>
      </c>
      <c r="J47" s="715">
        <v>0</v>
      </c>
      <c r="K47" s="6"/>
    </row>
    <row r="48" spans="1:11" ht="14.1" customHeight="1">
      <c r="A48" s="326" t="s">
        <v>1036</v>
      </c>
      <c r="B48" s="289">
        <v>122</v>
      </c>
      <c r="C48" s="289">
        <v>0</v>
      </c>
      <c r="D48" s="714">
        <v>0</v>
      </c>
      <c r="E48" s="289">
        <v>0</v>
      </c>
      <c r="F48" s="714">
        <v>0</v>
      </c>
      <c r="G48" s="289">
        <v>41</v>
      </c>
      <c r="H48" s="714">
        <v>33.606557377049178</v>
      </c>
      <c r="I48" s="289">
        <v>92</v>
      </c>
      <c r="J48" s="715">
        <v>75.409836065573771</v>
      </c>
      <c r="K48" s="6"/>
    </row>
    <row r="49" spans="1:11" ht="14.1" customHeight="1">
      <c r="A49" s="326" t="s">
        <v>10</v>
      </c>
      <c r="B49" s="289">
        <v>24</v>
      </c>
      <c r="C49" s="289">
        <v>0</v>
      </c>
      <c r="D49" s="714">
        <v>0</v>
      </c>
      <c r="E49" s="289">
        <v>0</v>
      </c>
      <c r="F49" s="714">
        <v>0</v>
      </c>
      <c r="G49" s="289">
        <v>8</v>
      </c>
      <c r="H49" s="714">
        <v>33.333333333333329</v>
      </c>
      <c r="I49" s="289">
        <v>13</v>
      </c>
      <c r="J49" s="715">
        <v>54.166666666666664</v>
      </c>
      <c r="K49" s="6"/>
    </row>
    <row r="50" spans="1:11" ht="14.1" customHeight="1">
      <c r="A50" s="326" t="s">
        <v>521</v>
      </c>
      <c r="B50" s="289">
        <v>396</v>
      </c>
      <c r="C50" s="289">
        <v>0</v>
      </c>
      <c r="D50" s="714">
        <v>0</v>
      </c>
      <c r="E50" s="289">
        <v>1</v>
      </c>
      <c r="F50" s="714">
        <v>0.25252525252525254</v>
      </c>
      <c r="G50" s="289">
        <v>186</v>
      </c>
      <c r="H50" s="714">
        <v>46.969696969696969</v>
      </c>
      <c r="I50" s="289">
        <v>331</v>
      </c>
      <c r="J50" s="715">
        <v>83.585858585858588</v>
      </c>
      <c r="K50" s="6"/>
    </row>
    <row r="51" spans="1:11" ht="14.1" customHeight="1">
      <c r="A51" s="326" t="s">
        <v>522</v>
      </c>
      <c r="B51" s="289">
        <v>2841</v>
      </c>
      <c r="C51" s="289">
        <v>0</v>
      </c>
      <c r="D51" s="714">
        <v>0</v>
      </c>
      <c r="E51" s="289">
        <v>0</v>
      </c>
      <c r="F51" s="714">
        <v>0</v>
      </c>
      <c r="G51" s="289">
        <v>1480</v>
      </c>
      <c r="H51" s="714">
        <v>52.094332981344593</v>
      </c>
      <c r="I51" s="289">
        <v>2518</v>
      </c>
      <c r="J51" s="715">
        <v>88.630763815557899</v>
      </c>
      <c r="K51" s="6"/>
    </row>
    <row r="52" spans="1:11" ht="14.1" customHeight="1">
      <c r="A52" s="326" t="s">
        <v>1040</v>
      </c>
      <c r="B52" s="289">
        <v>41</v>
      </c>
      <c r="C52" s="289">
        <v>0</v>
      </c>
      <c r="D52" s="714">
        <v>0</v>
      </c>
      <c r="E52" s="289">
        <v>0</v>
      </c>
      <c r="F52" s="714">
        <v>0</v>
      </c>
      <c r="G52" s="289">
        <v>15</v>
      </c>
      <c r="H52" s="714">
        <v>36.585365853658537</v>
      </c>
      <c r="I52" s="289">
        <v>32</v>
      </c>
      <c r="J52" s="715">
        <v>78.048780487804876</v>
      </c>
      <c r="K52" s="6"/>
    </row>
    <row r="53" spans="1:11" ht="14.1" customHeight="1">
      <c r="A53" s="326" t="s">
        <v>523</v>
      </c>
      <c r="B53" s="289">
        <v>17</v>
      </c>
      <c r="C53" s="289">
        <v>0</v>
      </c>
      <c r="D53" s="714">
        <v>0</v>
      </c>
      <c r="E53" s="289">
        <v>0</v>
      </c>
      <c r="F53" s="714">
        <v>0</v>
      </c>
      <c r="G53" s="289">
        <v>4</v>
      </c>
      <c r="H53" s="714">
        <v>23.52941176470588</v>
      </c>
      <c r="I53" s="289">
        <v>13</v>
      </c>
      <c r="J53" s="715">
        <v>76.470588235294116</v>
      </c>
      <c r="K53" s="6"/>
    </row>
    <row r="54" spans="1:11" ht="14.1" customHeight="1">
      <c r="A54" s="326" t="s">
        <v>1041</v>
      </c>
      <c r="B54" s="289">
        <v>181</v>
      </c>
      <c r="C54" s="289">
        <v>0</v>
      </c>
      <c r="D54" s="714">
        <v>0</v>
      </c>
      <c r="E54" s="289">
        <v>1</v>
      </c>
      <c r="F54" s="714">
        <v>0.55248618784530379</v>
      </c>
      <c r="G54" s="289">
        <v>105</v>
      </c>
      <c r="H54" s="714">
        <v>58.011049723756905</v>
      </c>
      <c r="I54" s="289">
        <v>172</v>
      </c>
      <c r="J54" s="715">
        <v>95.027624309392266</v>
      </c>
      <c r="K54" s="6"/>
    </row>
    <row r="55" spans="1:11" ht="14.1" customHeight="1">
      <c r="A55" s="326" t="s">
        <v>13</v>
      </c>
      <c r="B55" s="289">
        <v>0</v>
      </c>
      <c r="C55" s="289">
        <v>0</v>
      </c>
      <c r="D55" s="714">
        <v>0</v>
      </c>
      <c r="E55" s="289">
        <v>0</v>
      </c>
      <c r="F55" s="714">
        <v>0</v>
      </c>
      <c r="G55" s="289">
        <v>0</v>
      </c>
      <c r="H55" s="714">
        <v>0</v>
      </c>
      <c r="I55" s="289">
        <v>0</v>
      </c>
      <c r="J55" s="715">
        <v>0</v>
      </c>
      <c r="K55" s="6"/>
    </row>
    <row r="56" spans="1:11" s="97" customFormat="1" ht="14.1" customHeight="1">
      <c r="A56" s="326" t="s">
        <v>1035</v>
      </c>
      <c r="B56" s="289">
        <v>36</v>
      </c>
      <c r="C56" s="289">
        <v>0</v>
      </c>
      <c r="D56" s="714">
        <v>0</v>
      </c>
      <c r="E56" s="289">
        <v>0</v>
      </c>
      <c r="F56" s="714">
        <v>0</v>
      </c>
      <c r="G56" s="289">
        <v>12</v>
      </c>
      <c r="H56" s="714">
        <v>33.333333333333329</v>
      </c>
      <c r="I56" s="289">
        <v>29</v>
      </c>
      <c r="J56" s="715">
        <v>80.555555555555557</v>
      </c>
      <c r="K56" s="96"/>
    </row>
    <row r="57" spans="1:11" ht="14.1" customHeight="1">
      <c r="A57" s="294" t="s">
        <v>524</v>
      </c>
      <c r="B57" s="289">
        <v>117</v>
      </c>
      <c r="C57" s="289">
        <v>0</v>
      </c>
      <c r="D57" s="714">
        <v>0</v>
      </c>
      <c r="E57" s="289">
        <v>0</v>
      </c>
      <c r="F57" s="714">
        <v>0</v>
      </c>
      <c r="G57" s="289">
        <v>54</v>
      </c>
      <c r="H57" s="714">
        <v>46.153846153846153</v>
      </c>
      <c r="I57" s="289">
        <v>109</v>
      </c>
      <c r="J57" s="715">
        <v>93.162393162393158</v>
      </c>
      <c r="K57" s="6"/>
    </row>
    <row r="58" spans="1:11">
      <c r="A58" s="92"/>
      <c r="B58" s="79"/>
      <c r="C58" s="79"/>
      <c r="D58" s="31"/>
      <c r="E58" s="79"/>
      <c r="F58" s="31"/>
      <c r="G58" s="79"/>
      <c r="H58" s="31"/>
      <c r="I58" s="79"/>
      <c r="J58" s="34"/>
      <c r="K58" s="6"/>
    </row>
    <row r="59" spans="1:11" ht="13.5" thickBot="1">
      <c r="A59" s="298" t="s">
        <v>508</v>
      </c>
      <c r="B59" s="283">
        <f>SUM(B39:B57)</f>
        <v>6366</v>
      </c>
      <c r="C59" s="283">
        <f>SUM(C39:C57)</f>
        <v>10</v>
      </c>
      <c r="D59" s="355">
        <f>C59/$B$59</f>
        <v>1.5708451146716933E-3</v>
      </c>
      <c r="E59" s="283">
        <f>SUM(E39:E57)</f>
        <v>3</v>
      </c>
      <c r="F59" s="364">
        <f>E59/$B$59</f>
        <v>4.71253534401508E-4</v>
      </c>
      <c r="G59" s="283">
        <f>SUM(G39:G57)</f>
        <v>2789</v>
      </c>
      <c r="H59" s="355">
        <f>G59/$B$59</f>
        <v>0.43810870248193529</v>
      </c>
      <c r="I59" s="283">
        <f>SUM(I39:I57)</f>
        <v>5109</v>
      </c>
      <c r="J59" s="356">
        <f>I59/$B$59</f>
        <v>0.80254476908576811</v>
      </c>
      <c r="K59" s="6"/>
    </row>
  </sheetData>
  <mergeCells count="19">
    <mergeCell ref="A34:B34"/>
    <mergeCell ref="A35:A38"/>
    <mergeCell ref="B35:B38"/>
    <mergeCell ref="C35:D37"/>
    <mergeCell ref="E35:J35"/>
    <mergeCell ref="E36:F37"/>
    <mergeCell ref="G36:J36"/>
    <mergeCell ref="G37:H37"/>
    <mergeCell ref="I37:J37"/>
    <mergeCell ref="B6:B9"/>
    <mergeCell ref="A6:A9"/>
    <mergeCell ref="A1:J1"/>
    <mergeCell ref="A3:J3"/>
    <mergeCell ref="C6:D8"/>
    <mergeCell ref="E6:J6"/>
    <mergeCell ref="E7:F8"/>
    <mergeCell ref="G7:J7"/>
    <mergeCell ref="G8:H8"/>
    <mergeCell ref="I8:J8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/>
  <colBreaks count="1" manualBreakCount="1">
    <brk id="10" max="1048575" man="1"/>
  </colBreaks>
  <ignoredErrors>
    <ignoredError sqref="D30 H30:I30 D59:E59 E30:G30 F59 H59 G59 I59" formula="1"/>
  </ignoredErrors>
</worksheet>
</file>

<file path=xl/worksheets/sheet92.xml><?xml version="1.0" encoding="utf-8"?>
<worksheet xmlns="http://schemas.openxmlformats.org/spreadsheetml/2006/main" xmlns:r="http://schemas.openxmlformats.org/officeDocument/2006/relationships">
  <sheetPr codeName="Hoja84">
    <tabColor rgb="FFFF0000"/>
    <pageSetUpPr fitToPage="1"/>
  </sheetPr>
  <dimension ref="A1:F46"/>
  <sheetViews>
    <sheetView view="pageBreakPreview" zoomScale="65" zoomScaleNormal="75" workbookViewId="0">
      <selection activeCell="E26" sqref="E26"/>
    </sheetView>
  </sheetViews>
  <sheetFormatPr baseColWidth="10" defaultRowHeight="12.75"/>
  <cols>
    <col min="1" max="1" width="55.28515625" customWidth="1"/>
    <col min="2" max="2" width="44.7109375" customWidth="1"/>
    <col min="3" max="3" width="14.85546875" customWidth="1"/>
    <col min="4" max="4" width="20.42578125" customWidth="1"/>
    <col min="5" max="5" width="96.28515625" customWidth="1"/>
  </cols>
  <sheetData>
    <row r="1" spans="1:5" ht="18">
      <c r="A1" s="1150" t="s">
        <v>856</v>
      </c>
      <c r="B1" s="1150"/>
      <c r="C1" s="1150"/>
      <c r="D1" s="1150"/>
      <c r="E1" s="1150"/>
    </row>
    <row r="3" spans="1:5" ht="24.75" customHeight="1">
      <c r="A3" s="1124" t="s">
        <v>1239</v>
      </c>
      <c r="B3" s="1124"/>
      <c r="C3" s="1124"/>
      <c r="D3" s="1124"/>
      <c r="E3" s="1124"/>
    </row>
    <row r="4" spans="1:5" ht="13.5" thickBot="1">
      <c r="A4" s="6"/>
      <c r="B4" s="6"/>
      <c r="C4" s="6"/>
      <c r="D4" s="6"/>
      <c r="E4" s="6"/>
    </row>
    <row r="5" spans="1:5" ht="39" customHeight="1">
      <c r="A5" s="1125" t="s">
        <v>110</v>
      </c>
      <c r="B5" s="1250" t="s">
        <v>111</v>
      </c>
      <c r="C5" s="115" t="s">
        <v>997</v>
      </c>
      <c r="D5" s="105" t="s">
        <v>112</v>
      </c>
      <c r="E5" s="1127" t="s">
        <v>113</v>
      </c>
    </row>
    <row r="6" spans="1:5" ht="36.75" customHeight="1" thickBot="1">
      <c r="A6" s="1126"/>
      <c r="B6" s="1252"/>
      <c r="C6" s="116" t="s">
        <v>114</v>
      </c>
      <c r="D6" s="116" t="s">
        <v>181</v>
      </c>
      <c r="E6" s="1128"/>
    </row>
    <row r="7" spans="1:5" ht="15" customHeight="1">
      <c r="A7" s="1288" t="s">
        <v>116</v>
      </c>
      <c r="B7" s="463" t="s">
        <v>417</v>
      </c>
      <c r="C7" s="448" t="s">
        <v>418</v>
      </c>
      <c r="D7" s="449" t="s">
        <v>419</v>
      </c>
      <c r="E7" s="365" t="s">
        <v>420</v>
      </c>
    </row>
    <row r="8" spans="1:5" ht="15" customHeight="1">
      <c r="A8" s="1289"/>
      <c r="B8" s="719" t="s">
        <v>1240</v>
      </c>
      <c r="C8" s="450">
        <v>2</v>
      </c>
      <c r="D8" s="451" t="s">
        <v>1241</v>
      </c>
      <c r="E8" s="367" t="s">
        <v>1242</v>
      </c>
    </row>
    <row r="9" spans="1:5" ht="15" customHeight="1">
      <c r="A9" s="1289"/>
      <c r="B9" s="464" t="s">
        <v>423</v>
      </c>
      <c r="C9" s="450">
        <v>2</v>
      </c>
      <c r="D9" s="451" t="s">
        <v>427</v>
      </c>
      <c r="E9" s="367" t="s">
        <v>425</v>
      </c>
    </row>
    <row r="10" spans="1:5" ht="15" customHeight="1">
      <c r="A10" s="1289"/>
      <c r="B10" s="464" t="s">
        <v>426</v>
      </c>
      <c r="C10" s="450" t="s">
        <v>117</v>
      </c>
      <c r="D10" s="451" t="s">
        <v>427</v>
      </c>
      <c r="E10" s="367" t="s">
        <v>1243</v>
      </c>
    </row>
    <row r="11" spans="1:5" ht="15" customHeight="1">
      <c r="A11" s="1289"/>
      <c r="B11" s="464" t="s">
        <v>428</v>
      </c>
      <c r="C11" s="450" t="s">
        <v>118</v>
      </c>
      <c r="D11" s="451" t="s">
        <v>424</v>
      </c>
      <c r="E11" s="367" t="s">
        <v>429</v>
      </c>
    </row>
    <row r="12" spans="1:5" ht="15" customHeight="1">
      <c r="A12" s="1289"/>
      <c r="B12" s="464" t="s">
        <v>430</v>
      </c>
      <c r="C12" s="450">
        <v>1</v>
      </c>
      <c r="D12" s="451" t="s">
        <v>431</v>
      </c>
      <c r="E12" s="367" t="s">
        <v>1244</v>
      </c>
    </row>
    <row r="13" spans="1:5" ht="15" customHeight="1">
      <c r="A13" s="1289"/>
      <c r="B13" s="464" t="s">
        <v>432</v>
      </c>
      <c r="C13" s="450">
        <v>1</v>
      </c>
      <c r="D13" s="451" t="s">
        <v>433</v>
      </c>
      <c r="E13" s="367" t="s">
        <v>434</v>
      </c>
    </row>
    <row r="14" spans="1:5" ht="15" customHeight="1">
      <c r="A14" s="1290"/>
      <c r="B14" s="465" t="s">
        <v>435</v>
      </c>
      <c r="C14" s="452" t="s">
        <v>118</v>
      </c>
      <c r="D14" s="453" t="s">
        <v>424</v>
      </c>
      <c r="E14" s="368" t="s">
        <v>436</v>
      </c>
    </row>
    <row r="15" spans="1:5" ht="15" customHeight="1">
      <c r="A15" s="1291" t="s">
        <v>119</v>
      </c>
      <c r="B15" s="466" t="s">
        <v>437</v>
      </c>
      <c r="C15" s="454">
        <v>1</v>
      </c>
      <c r="D15" s="455" t="s">
        <v>438</v>
      </c>
      <c r="E15" s="369" t="s">
        <v>1245</v>
      </c>
    </row>
    <row r="16" spans="1:5" ht="15" customHeight="1">
      <c r="A16" s="1289"/>
      <c r="B16" s="464" t="s">
        <v>439</v>
      </c>
      <c r="C16" s="450">
        <v>1</v>
      </c>
      <c r="D16" s="451" t="s">
        <v>438</v>
      </c>
      <c r="E16" s="367" t="s">
        <v>1246</v>
      </c>
    </row>
    <row r="17" spans="1:5" ht="15" customHeight="1">
      <c r="A17" s="1289"/>
      <c r="B17" s="464" t="s">
        <v>440</v>
      </c>
      <c r="C17" s="450">
        <v>1</v>
      </c>
      <c r="D17" s="451" t="s">
        <v>438</v>
      </c>
      <c r="E17" s="367" t="s">
        <v>441</v>
      </c>
    </row>
    <row r="18" spans="1:5" ht="15" customHeight="1">
      <c r="A18" s="1289"/>
      <c r="B18" s="473" t="s">
        <v>442</v>
      </c>
      <c r="C18" s="450">
        <v>1</v>
      </c>
      <c r="D18" s="451" t="s">
        <v>445</v>
      </c>
      <c r="E18" s="367" t="s">
        <v>1247</v>
      </c>
    </row>
    <row r="19" spans="1:5" ht="15" customHeight="1">
      <c r="A19" s="1289"/>
      <c r="B19" s="464" t="s">
        <v>444</v>
      </c>
      <c r="C19" s="450">
        <v>1</v>
      </c>
      <c r="D19" s="451" t="s">
        <v>445</v>
      </c>
      <c r="E19" s="367" t="s">
        <v>654</v>
      </c>
    </row>
    <row r="20" spans="1:5" ht="15" customHeight="1">
      <c r="A20" s="1289"/>
      <c r="B20" s="464" t="s">
        <v>795</v>
      </c>
      <c r="C20" s="450">
        <v>1</v>
      </c>
      <c r="D20" s="451" t="s">
        <v>438</v>
      </c>
      <c r="E20" s="367" t="s">
        <v>796</v>
      </c>
    </row>
    <row r="21" spans="1:5" ht="15" customHeight="1">
      <c r="A21" s="1289"/>
      <c r="B21" s="464" t="s">
        <v>446</v>
      </c>
      <c r="C21" s="450" t="s">
        <v>120</v>
      </c>
      <c r="D21" s="451" t="s">
        <v>445</v>
      </c>
      <c r="E21" s="367" t="s">
        <v>447</v>
      </c>
    </row>
    <row r="22" spans="1:5" ht="15" customHeight="1">
      <c r="A22" s="1290"/>
      <c r="B22" s="465" t="s">
        <v>448</v>
      </c>
      <c r="C22" s="452" t="s">
        <v>120</v>
      </c>
      <c r="D22" s="453" t="s">
        <v>438</v>
      </c>
      <c r="E22" s="368" t="s">
        <v>449</v>
      </c>
    </row>
    <row r="23" spans="1:5" ht="15" customHeight="1">
      <c r="A23" s="1291" t="s">
        <v>121</v>
      </c>
      <c r="B23" s="464" t="s">
        <v>450</v>
      </c>
      <c r="C23" s="450" t="s">
        <v>122</v>
      </c>
      <c r="D23" s="451" t="s">
        <v>427</v>
      </c>
      <c r="E23" s="367" t="s">
        <v>1248</v>
      </c>
    </row>
    <row r="24" spans="1:5" ht="15" customHeight="1">
      <c r="A24" s="1289"/>
      <c r="B24" s="464" t="s">
        <v>451</v>
      </c>
      <c r="C24" s="450">
        <v>2</v>
      </c>
      <c r="D24" s="451" t="s">
        <v>427</v>
      </c>
      <c r="E24" s="367" t="s">
        <v>452</v>
      </c>
    </row>
    <row r="25" spans="1:5" ht="15" customHeight="1">
      <c r="A25" s="1289"/>
      <c r="B25" s="719" t="s">
        <v>1249</v>
      </c>
      <c r="C25" s="450">
        <v>1</v>
      </c>
      <c r="D25" s="451" t="s">
        <v>427</v>
      </c>
      <c r="E25" s="367" t="s">
        <v>804</v>
      </c>
    </row>
    <row r="26" spans="1:5" ht="15" customHeight="1">
      <c r="A26" s="1289"/>
      <c r="B26" s="464" t="s">
        <v>453</v>
      </c>
      <c r="C26" s="450">
        <v>2</v>
      </c>
      <c r="D26" s="451" t="s">
        <v>427</v>
      </c>
      <c r="E26" s="367" t="s">
        <v>1250</v>
      </c>
    </row>
    <row r="27" spans="1:5" ht="15" customHeight="1">
      <c r="A27" s="1289"/>
      <c r="B27" s="464" t="s">
        <v>455</v>
      </c>
      <c r="C27" s="450">
        <v>1</v>
      </c>
      <c r="D27" s="451" t="s">
        <v>427</v>
      </c>
      <c r="E27" s="367" t="s">
        <v>456</v>
      </c>
    </row>
    <row r="28" spans="1:5" ht="15" customHeight="1">
      <c r="A28" s="1289"/>
      <c r="B28" s="465" t="s">
        <v>457</v>
      </c>
      <c r="C28" s="452">
        <v>1</v>
      </c>
      <c r="D28" s="451" t="s">
        <v>427</v>
      </c>
      <c r="E28" s="368" t="s">
        <v>1251</v>
      </c>
    </row>
    <row r="29" spans="1:5" ht="15" customHeight="1">
      <c r="A29" s="1291" t="s">
        <v>123</v>
      </c>
      <c r="B29" s="466" t="s">
        <v>458</v>
      </c>
      <c r="C29" s="454">
        <v>2</v>
      </c>
      <c r="D29" s="455" t="s">
        <v>427</v>
      </c>
      <c r="E29" s="369" t="s">
        <v>1252</v>
      </c>
    </row>
    <row r="30" spans="1:5" ht="15" customHeight="1">
      <c r="A30" s="1289"/>
      <c r="B30" s="464" t="s">
        <v>459</v>
      </c>
      <c r="C30" s="450" t="s">
        <v>122</v>
      </c>
      <c r="D30" s="451" t="s">
        <v>427</v>
      </c>
      <c r="E30" s="367" t="s">
        <v>1253</v>
      </c>
    </row>
    <row r="31" spans="1:5" ht="15" customHeight="1">
      <c r="A31" s="1289"/>
      <c r="B31" s="464" t="s">
        <v>460</v>
      </c>
      <c r="C31" s="450">
        <v>2</v>
      </c>
      <c r="D31" s="451" t="s">
        <v>1254</v>
      </c>
      <c r="E31" s="367" t="s">
        <v>422</v>
      </c>
    </row>
    <row r="32" spans="1:5" ht="15" customHeight="1">
      <c r="A32" s="670"/>
      <c r="B32" s="720" t="s">
        <v>1255</v>
      </c>
      <c r="C32" s="452" t="s">
        <v>120</v>
      </c>
      <c r="D32" s="453" t="s">
        <v>427</v>
      </c>
      <c r="E32" s="368" t="s">
        <v>654</v>
      </c>
    </row>
    <row r="33" spans="1:6" ht="15" customHeight="1">
      <c r="A33" s="1291" t="s">
        <v>461</v>
      </c>
      <c r="B33" s="466" t="s">
        <v>462</v>
      </c>
      <c r="C33" s="454" t="s">
        <v>122</v>
      </c>
      <c r="D33" s="455" t="s">
        <v>463</v>
      </c>
      <c r="E33" s="369" t="s">
        <v>464</v>
      </c>
    </row>
    <row r="34" spans="1:6" ht="15" customHeight="1">
      <c r="A34" s="1289"/>
      <c r="B34" s="464" t="s">
        <v>465</v>
      </c>
      <c r="C34" s="450" t="s">
        <v>122</v>
      </c>
      <c r="D34" s="451" t="s">
        <v>463</v>
      </c>
      <c r="E34" s="367" t="s">
        <v>466</v>
      </c>
    </row>
    <row r="35" spans="1:6" ht="15" customHeight="1">
      <c r="A35" s="1289"/>
      <c r="B35" s="464" t="s">
        <v>467</v>
      </c>
      <c r="C35" s="450" t="s">
        <v>122</v>
      </c>
      <c r="D35" s="451" t="s">
        <v>463</v>
      </c>
      <c r="E35" s="367" t="s">
        <v>1256</v>
      </c>
    </row>
    <row r="36" spans="1:6" ht="15" customHeight="1">
      <c r="A36" s="1289"/>
      <c r="B36" s="464" t="s">
        <v>468</v>
      </c>
      <c r="C36" s="450" t="s">
        <v>122</v>
      </c>
      <c r="D36" s="451" t="s">
        <v>463</v>
      </c>
      <c r="E36" s="367" t="s">
        <v>469</v>
      </c>
    </row>
    <row r="37" spans="1:6" ht="15" customHeight="1">
      <c r="A37" s="1289"/>
      <c r="B37" s="464" t="s">
        <v>470</v>
      </c>
      <c r="C37" s="450" t="s">
        <v>122</v>
      </c>
      <c r="D37" s="451" t="s">
        <v>445</v>
      </c>
      <c r="E37" s="367" t="s">
        <v>1257</v>
      </c>
    </row>
    <row r="38" spans="1:6" ht="15" customHeight="1">
      <c r="A38" s="1289"/>
      <c r="B38" s="464" t="s">
        <v>471</v>
      </c>
      <c r="C38" s="450">
        <v>2</v>
      </c>
      <c r="D38" s="451" t="s">
        <v>463</v>
      </c>
      <c r="E38" s="367" t="s">
        <v>1258</v>
      </c>
    </row>
    <row r="39" spans="1:6" ht="15" customHeight="1">
      <c r="A39" s="1289"/>
      <c r="B39" s="464" t="s">
        <v>472</v>
      </c>
      <c r="C39" s="450" t="s">
        <v>122</v>
      </c>
      <c r="D39" s="451" t="s">
        <v>445</v>
      </c>
      <c r="E39" s="367" t="s">
        <v>1259</v>
      </c>
    </row>
    <row r="40" spans="1:6" ht="15" customHeight="1">
      <c r="A40" s="1289"/>
      <c r="B40" s="464" t="s">
        <v>473</v>
      </c>
      <c r="C40" s="450" t="s">
        <v>122</v>
      </c>
      <c r="D40" s="451" t="s">
        <v>463</v>
      </c>
      <c r="E40" s="367" t="s">
        <v>654</v>
      </c>
    </row>
    <row r="41" spans="1:6" ht="15" customHeight="1">
      <c r="A41" s="1290"/>
      <c r="B41" s="465" t="s">
        <v>474</v>
      </c>
      <c r="C41" s="452" t="s">
        <v>122</v>
      </c>
      <c r="D41" s="453" t="s">
        <v>463</v>
      </c>
      <c r="E41" s="368" t="s">
        <v>475</v>
      </c>
    </row>
    <row r="42" spans="1:6" ht="15" customHeight="1">
      <c r="A42" s="505" t="s">
        <v>476</v>
      </c>
      <c r="B42" s="474" t="s">
        <v>477</v>
      </c>
      <c r="C42" s="456" t="s">
        <v>120</v>
      </c>
      <c r="D42" s="457" t="s">
        <v>463</v>
      </c>
      <c r="E42" s="370" t="s">
        <v>478</v>
      </c>
    </row>
    <row r="43" spans="1:6" ht="15" customHeight="1">
      <c r="A43" s="1291" t="s">
        <v>135</v>
      </c>
      <c r="B43" s="466" t="s">
        <v>479</v>
      </c>
      <c r="C43" s="454">
        <v>1</v>
      </c>
      <c r="D43" s="455" t="s">
        <v>427</v>
      </c>
      <c r="E43" s="369" t="s">
        <v>806</v>
      </c>
    </row>
    <row r="44" spans="1:6" ht="15" customHeight="1">
      <c r="A44" s="1289"/>
      <c r="B44" s="719" t="s">
        <v>1260</v>
      </c>
      <c r="C44" s="450">
        <v>1</v>
      </c>
      <c r="D44" s="451" t="s">
        <v>805</v>
      </c>
      <c r="E44" s="367" t="s">
        <v>1261</v>
      </c>
    </row>
    <row r="45" spans="1:6" ht="15" customHeight="1" thickBot="1">
      <c r="A45" s="506" t="s">
        <v>136</v>
      </c>
      <c r="B45" s="475" t="s">
        <v>480</v>
      </c>
      <c r="C45" s="458" t="s">
        <v>120</v>
      </c>
      <c r="D45" s="459" t="s">
        <v>481</v>
      </c>
      <c r="E45" s="170" t="s">
        <v>420</v>
      </c>
    </row>
    <row r="46" spans="1:6">
      <c r="F46" s="26"/>
    </row>
  </sheetData>
  <mergeCells count="11">
    <mergeCell ref="A1:E1"/>
    <mergeCell ref="A3:E3"/>
    <mergeCell ref="A7:A14"/>
    <mergeCell ref="A43:A44"/>
    <mergeCell ref="A29:A31"/>
    <mergeCell ref="A5:A6"/>
    <mergeCell ref="B5:B6"/>
    <mergeCell ref="E5:E6"/>
    <mergeCell ref="A33:A41"/>
    <mergeCell ref="A15:A22"/>
    <mergeCell ref="A23:A28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4" orientation="landscape" horizontalDpi="300" verticalDpi="300" r:id="rId1"/>
  <headerFooter alignWithMargins="0"/>
  <rowBreaks count="1" manualBreakCount="1">
    <brk id="47" max="16383" man="1"/>
  </rowBreaks>
  <ignoredErrors>
    <ignoredError sqref="C30:C45" numberStoredAsText="1"/>
  </ignoredErrors>
</worksheet>
</file>

<file path=xl/worksheets/sheet93.xml><?xml version="1.0" encoding="utf-8"?>
<worksheet xmlns="http://schemas.openxmlformats.org/spreadsheetml/2006/main" xmlns:r="http://schemas.openxmlformats.org/officeDocument/2006/relationships">
  <sheetPr codeName="Hoja85">
    <tabColor rgb="FFFF0000"/>
    <pageSetUpPr fitToPage="1"/>
  </sheetPr>
  <dimension ref="A1:F45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49.85546875" customWidth="1"/>
    <col min="2" max="2" width="40.5703125" customWidth="1"/>
    <col min="3" max="3" width="16" customWidth="1"/>
    <col min="4" max="4" width="30" customWidth="1"/>
    <col min="5" max="5" width="74" customWidth="1"/>
  </cols>
  <sheetData>
    <row r="1" spans="1:6" ht="18">
      <c r="A1" s="1150" t="s">
        <v>856</v>
      </c>
      <c r="B1" s="1150"/>
      <c r="C1" s="1150"/>
      <c r="D1" s="1150"/>
      <c r="E1" s="1150"/>
    </row>
    <row r="3" spans="1:6" s="485" customFormat="1" ht="21.75" customHeight="1">
      <c r="A3" s="1124" t="s">
        <v>1262</v>
      </c>
      <c r="B3" s="1124"/>
      <c r="C3" s="1124"/>
      <c r="D3" s="1124"/>
      <c r="E3" s="1124"/>
    </row>
    <row r="4" spans="1:6" ht="13.5" thickBot="1">
      <c r="A4" s="89"/>
      <c r="B4" s="89"/>
      <c r="C4" s="89"/>
      <c r="D4" s="89"/>
      <c r="E4" s="89"/>
      <c r="F4" s="6"/>
    </row>
    <row r="5" spans="1:6" ht="34.5" customHeight="1">
      <c r="A5" s="1125" t="s">
        <v>110</v>
      </c>
      <c r="B5" s="1250" t="s">
        <v>111</v>
      </c>
      <c r="C5" s="115" t="s">
        <v>997</v>
      </c>
      <c r="D5" s="105" t="s">
        <v>112</v>
      </c>
      <c r="E5" s="1127" t="s">
        <v>113</v>
      </c>
      <c r="F5" s="6"/>
    </row>
    <row r="6" spans="1:6" ht="28.5" customHeight="1" thickBot="1">
      <c r="A6" s="1126"/>
      <c r="B6" s="1252"/>
      <c r="C6" s="116" t="s">
        <v>137</v>
      </c>
      <c r="D6" s="116" t="s">
        <v>115</v>
      </c>
      <c r="E6" s="1128"/>
      <c r="F6" s="6"/>
    </row>
    <row r="7" spans="1:6" ht="28.5" customHeight="1">
      <c r="A7" s="1288" t="s">
        <v>116</v>
      </c>
      <c r="B7" s="144" t="s">
        <v>182</v>
      </c>
      <c r="C7" s="460">
        <v>2</v>
      </c>
      <c r="D7" s="460" t="s">
        <v>1263</v>
      </c>
      <c r="E7" s="78" t="s">
        <v>420</v>
      </c>
      <c r="F7" s="6"/>
    </row>
    <row r="8" spans="1:6" ht="15" customHeight="1">
      <c r="A8" s="1289"/>
      <c r="B8" s="145" t="s">
        <v>421</v>
      </c>
      <c r="C8" s="461">
        <v>2</v>
      </c>
      <c r="D8" s="461" t="s">
        <v>1264</v>
      </c>
      <c r="E8" s="80" t="s">
        <v>422</v>
      </c>
      <c r="F8" s="6"/>
    </row>
    <row r="9" spans="1:6">
      <c r="A9" s="1291" t="s">
        <v>119</v>
      </c>
      <c r="B9" s="507" t="s">
        <v>479</v>
      </c>
      <c r="C9" s="508" t="s">
        <v>120</v>
      </c>
      <c r="D9" s="508" t="s">
        <v>1265</v>
      </c>
      <c r="E9" s="509" t="s">
        <v>807</v>
      </c>
      <c r="F9" s="6"/>
    </row>
    <row r="10" spans="1:6" ht="12.75" customHeight="1">
      <c r="A10" s="1289"/>
      <c r="B10" s="721" t="s">
        <v>1266</v>
      </c>
      <c r="C10" s="461">
        <v>1</v>
      </c>
      <c r="D10" s="461" t="s">
        <v>1265</v>
      </c>
      <c r="E10" s="80" t="s">
        <v>1267</v>
      </c>
      <c r="F10" s="6"/>
    </row>
    <row r="11" spans="1:6">
      <c r="A11" s="1289"/>
      <c r="B11" s="145" t="s">
        <v>462</v>
      </c>
      <c r="C11" s="461" t="s">
        <v>120</v>
      </c>
      <c r="D11" s="461" t="s">
        <v>1268</v>
      </c>
      <c r="E11" s="80" t="s">
        <v>464</v>
      </c>
      <c r="F11" s="6"/>
    </row>
    <row r="12" spans="1:6">
      <c r="A12" s="1289"/>
      <c r="B12" s="145" t="s">
        <v>470</v>
      </c>
      <c r="C12" s="461" t="s">
        <v>120</v>
      </c>
      <c r="D12" s="461" t="s">
        <v>1269</v>
      </c>
      <c r="E12" s="80" t="s">
        <v>443</v>
      </c>
      <c r="F12" s="6"/>
    </row>
    <row r="13" spans="1:6">
      <c r="A13" s="1290"/>
      <c r="B13" s="510" t="s">
        <v>471</v>
      </c>
      <c r="C13" s="511" t="s">
        <v>120</v>
      </c>
      <c r="D13" s="511" t="s">
        <v>1269</v>
      </c>
      <c r="E13" s="512" t="s">
        <v>454</v>
      </c>
      <c r="F13" s="6"/>
    </row>
    <row r="14" spans="1:6" ht="12.75" customHeight="1">
      <c r="A14" s="1289" t="s">
        <v>534</v>
      </c>
      <c r="B14" s="145" t="s">
        <v>462</v>
      </c>
      <c r="C14" s="461">
        <v>1</v>
      </c>
      <c r="D14" s="461" t="s">
        <v>1268</v>
      </c>
      <c r="E14" s="80" t="s">
        <v>464</v>
      </c>
      <c r="F14" s="6"/>
    </row>
    <row r="15" spans="1:6" ht="12.75" customHeight="1">
      <c r="A15" s="1289"/>
      <c r="B15" s="145" t="s">
        <v>465</v>
      </c>
      <c r="C15" s="461" t="s">
        <v>120</v>
      </c>
      <c r="D15" s="461" t="s">
        <v>1270</v>
      </c>
      <c r="E15" s="722" t="s">
        <v>466</v>
      </c>
      <c r="F15" s="6"/>
    </row>
    <row r="16" spans="1:6">
      <c r="A16" s="1289"/>
      <c r="B16" s="145" t="s">
        <v>470</v>
      </c>
      <c r="C16" s="461" t="s">
        <v>120</v>
      </c>
      <c r="D16" s="461" t="s">
        <v>1269</v>
      </c>
      <c r="E16" s="80" t="s">
        <v>443</v>
      </c>
      <c r="F16" s="6"/>
    </row>
    <row r="17" spans="1:6" ht="13.5" customHeight="1">
      <c r="A17" s="1289"/>
      <c r="B17" s="145" t="s">
        <v>471</v>
      </c>
      <c r="C17" s="461" t="s">
        <v>120</v>
      </c>
      <c r="D17" s="461" t="s">
        <v>1271</v>
      </c>
      <c r="E17" s="80" t="s">
        <v>454</v>
      </c>
      <c r="F17" s="6"/>
    </row>
    <row r="18" spans="1:6">
      <c r="A18" s="1290"/>
      <c r="B18" s="510" t="s">
        <v>183</v>
      </c>
      <c r="C18" s="511" t="s">
        <v>120</v>
      </c>
      <c r="D18" s="511" t="s">
        <v>1270</v>
      </c>
      <c r="E18" s="512" t="s">
        <v>184</v>
      </c>
      <c r="F18" s="6"/>
    </row>
    <row r="19" spans="1:6">
      <c r="A19" s="1291" t="s">
        <v>138</v>
      </c>
      <c r="B19" s="507" t="s">
        <v>139</v>
      </c>
      <c r="C19" s="508" t="s">
        <v>120</v>
      </c>
      <c r="D19" s="723" t="s">
        <v>808</v>
      </c>
      <c r="E19" s="513" t="s">
        <v>185</v>
      </c>
      <c r="F19" s="36"/>
    </row>
    <row r="20" spans="1:6">
      <c r="A20" s="1289"/>
      <c r="B20" s="145" t="s">
        <v>140</v>
      </c>
      <c r="C20" s="461" t="s">
        <v>120</v>
      </c>
      <c r="D20" s="724" t="s">
        <v>808</v>
      </c>
      <c r="E20" s="373" t="s">
        <v>186</v>
      </c>
      <c r="F20" s="6"/>
    </row>
    <row r="21" spans="1:6">
      <c r="A21" s="1289"/>
      <c r="B21" s="145" t="s">
        <v>141</v>
      </c>
      <c r="C21" s="461" t="s">
        <v>120</v>
      </c>
      <c r="D21" s="724" t="s">
        <v>808</v>
      </c>
      <c r="E21" s="373" t="s">
        <v>187</v>
      </c>
      <c r="F21" s="6"/>
    </row>
    <row r="22" spans="1:6">
      <c r="A22" s="1289"/>
      <c r="B22" s="145" t="s">
        <v>142</v>
      </c>
      <c r="C22" s="461" t="s">
        <v>120</v>
      </c>
      <c r="D22" s="724" t="s">
        <v>808</v>
      </c>
      <c r="E22" s="373" t="s">
        <v>188</v>
      </c>
      <c r="F22" s="6"/>
    </row>
    <row r="23" spans="1:6">
      <c r="A23" s="1289"/>
      <c r="B23" s="145" t="s">
        <v>149</v>
      </c>
      <c r="C23" s="461" t="s">
        <v>120</v>
      </c>
      <c r="D23" s="724" t="s">
        <v>808</v>
      </c>
      <c r="E23" s="373" t="s">
        <v>189</v>
      </c>
      <c r="F23" s="6"/>
    </row>
    <row r="24" spans="1:6">
      <c r="A24" s="1289"/>
      <c r="B24" s="145" t="s">
        <v>150</v>
      </c>
      <c r="C24" s="461" t="s">
        <v>120</v>
      </c>
      <c r="D24" s="724" t="s">
        <v>808</v>
      </c>
      <c r="E24" s="373" t="s">
        <v>190</v>
      </c>
      <c r="F24" s="6"/>
    </row>
    <row r="25" spans="1:6">
      <c r="A25" s="1289"/>
      <c r="B25" s="145" t="s">
        <v>482</v>
      </c>
      <c r="C25" s="461">
        <v>1</v>
      </c>
      <c r="D25" s="724" t="s">
        <v>808</v>
      </c>
      <c r="E25" s="373" t="s">
        <v>191</v>
      </c>
      <c r="F25" s="6"/>
    </row>
    <row r="26" spans="1:6">
      <c r="A26" s="1289"/>
      <c r="B26" s="145" t="s">
        <v>641</v>
      </c>
      <c r="C26" s="461" t="s">
        <v>120</v>
      </c>
      <c r="D26" s="724" t="s">
        <v>808</v>
      </c>
      <c r="E26" s="373" t="s">
        <v>192</v>
      </c>
      <c r="F26" s="6"/>
    </row>
    <row r="27" spans="1:6">
      <c r="A27" s="1289"/>
      <c r="B27" s="145" t="s">
        <v>151</v>
      </c>
      <c r="C27" s="461" t="s">
        <v>120</v>
      </c>
      <c r="D27" s="724" t="s">
        <v>808</v>
      </c>
      <c r="E27" s="373" t="s">
        <v>193</v>
      </c>
      <c r="F27" s="6"/>
    </row>
    <row r="28" spans="1:6">
      <c r="A28" s="1289"/>
      <c r="B28" s="145" t="s">
        <v>152</v>
      </c>
      <c r="C28" s="461" t="s">
        <v>120</v>
      </c>
      <c r="D28" s="724" t="s">
        <v>808</v>
      </c>
      <c r="E28" s="373" t="s">
        <v>194</v>
      </c>
      <c r="F28" s="6"/>
    </row>
    <row r="29" spans="1:6">
      <c r="A29" s="1289"/>
      <c r="B29" s="145" t="s">
        <v>647</v>
      </c>
      <c r="C29" s="461">
        <v>1</v>
      </c>
      <c r="D29" s="724" t="s">
        <v>808</v>
      </c>
      <c r="E29" s="373" t="s">
        <v>647</v>
      </c>
      <c r="F29" s="6"/>
    </row>
    <row r="30" spans="1:6">
      <c r="A30" s="1289"/>
      <c r="B30" s="145" t="s">
        <v>153</v>
      </c>
      <c r="C30" s="461" t="s">
        <v>120</v>
      </c>
      <c r="D30" s="724" t="s">
        <v>808</v>
      </c>
      <c r="E30" s="373" t="s">
        <v>195</v>
      </c>
      <c r="F30" s="6"/>
    </row>
    <row r="31" spans="1:6">
      <c r="A31" s="1289"/>
      <c r="B31" s="145" t="s">
        <v>154</v>
      </c>
      <c r="C31" s="461" t="s">
        <v>120</v>
      </c>
      <c r="D31" s="724" t="s">
        <v>808</v>
      </c>
      <c r="E31" s="373" t="s">
        <v>154</v>
      </c>
      <c r="F31" s="6"/>
    </row>
    <row r="32" spans="1:6">
      <c r="A32" s="1289"/>
      <c r="B32" s="145" t="s">
        <v>155</v>
      </c>
      <c r="C32" s="461" t="s">
        <v>120</v>
      </c>
      <c r="D32" s="724" t="s">
        <v>808</v>
      </c>
      <c r="E32" s="373" t="s">
        <v>196</v>
      </c>
      <c r="F32" s="6"/>
    </row>
    <row r="33" spans="1:6">
      <c r="A33" s="1289"/>
      <c r="B33" s="145" t="s">
        <v>156</v>
      </c>
      <c r="C33" s="461" t="s">
        <v>120</v>
      </c>
      <c r="D33" s="724" t="s">
        <v>808</v>
      </c>
      <c r="E33" s="373" t="s">
        <v>197</v>
      </c>
      <c r="F33" s="6"/>
    </row>
    <row r="34" spans="1:6">
      <c r="A34" s="1289"/>
      <c r="B34" s="145" t="s">
        <v>198</v>
      </c>
      <c r="C34" s="461">
        <v>1</v>
      </c>
      <c r="D34" s="724" t="s">
        <v>808</v>
      </c>
      <c r="E34" s="373" t="s">
        <v>576</v>
      </c>
      <c r="F34" s="6"/>
    </row>
    <row r="35" spans="1:6">
      <c r="A35" s="1289"/>
      <c r="B35" s="145" t="s">
        <v>535</v>
      </c>
      <c r="C35" s="461">
        <v>1</v>
      </c>
      <c r="D35" s="724" t="s">
        <v>808</v>
      </c>
      <c r="E35" s="373" t="s">
        <v>535</v>
      </c>
    </row>
    <row r="36" spans="1:6">
      <c r="A36" s="1289"/>
      <c r="B36" s="145" t="s">
        <v>157</v>
      </c>
      <c r="C36" s="461" t="s">
        <v>120</v>
      </c>
      <c r="D36" s="724" t="s">
        <v>808</v>
      </c>
      <c r="E36" s="373" t="s">
        <v>199</v>
      </c>
    </row>
    <row r="37" spans="1:6">
      <c r="A37" s="1291" t="s">
        <v>200</v>
      </c>
      <c r="B37" s="507" t="s">
        <v>462</v>
      </c>
      <c r="C37" s="508">
        <v>1</v>
      </c>
      <c r="D37" s="723" t="s">
        <v>809</v>
      </c>
      <c r="E37" s="513" t="s">
        <v>464</v>
      </c>
    </row>
    <row r="38" spans="1:6">
      <c r="A38" s="1289"/>
      <c r="B38" s="145" t="s">
        <v>465</v>
      </c>
      <c r="C38" s="461">
        <v>1</v>
      </c>
      <c r="D38" s="724" t="s">
        <v>809</v>
      </c>
      <c r="E38" s="373" t="s">
        <v>466</v>
      </c>
    </row>
    <row r="39" spans="1:6">
      <c r="A39" s="1289"/>
      <c r="B39" s="145" t="s">
        <v>470</v>
      </c>
      <c r="C39" s="461">
        <v>1</v>
      </c>
      <c r="D39" s="724" t="s">
        <v>809</v>
      </c>
      <c r="E39" s="373" t="s">
        <v>443</v>
      </c>
    </row>
    <row r="40" spans="1:6">
      <c r="A40" s="1289"/>
      <c r="B40" s="145" t="s">
        <v>471</v>
      </c>
      <c r="C40" s="461">
        <v>1</v>
      </c>
      <c r="D40" s="724" t="s">
        <v>809</v>
      </c>
      <c r="E40" s="373" t="s">
        <v>454</v>
      </c>
    </row>
    <row r="41" spans="1:6">
      <c r="A41" s="1289"/>
      <c r="B41" s="145" t="s">
        <v>472</v>
      </c>
      <c r="C41" s="461">
        <v>1</v>
      </c>
      <c r="D41" s="724" t="s">
        <v>809</v>
      </c>
      <c r="E41" s="373" t="s">
        <v>184</v>
      </c>
    </row>
    <row r="42" spans="1:6">
      <c r="A42" s="1289"/>
      <c r="B42" s="145" t="s">
        <v>473</v>
      </c>
      <c r="C42" s="461">
        <v>1</v>
      </c>
      <c r="D42" s="724" t="s">
        <v>809</v>
      </c>
      <c r="E42" s="373" t="s">
        <v>466</v>
      </c>
    </row>
    <row r="43" spans="1:6">
      <c r="A43" s="1289"/>
      <c r="B43" s="145" t="s">
        <v>201</v>
      </c>
      <c r="C43" s="461">
        <v>1</v>
      </c>
      <c r="D43" s="724" t="s">
        <v>809</v>
      </c>
      <c r="E43" s="373" t="s">
        <v>443</v>
      </c>
    </row>
    <row r="44" spans="1:6">
      <c r="A44" s="1289"/>
      <c r="B44" s="145" t="s">
        <v>477</v>
      </c>
      <c r="C44" s="461">
        <v>1</v>
      </c>
      <c r="D44" s="724" t="s">
        <v>809</v>
      </c>
      <c r="E44" s="373" t="s">
        <v>454</v>
      </c>
    </row>
    <row r="45" spans="1:6" ht="13.5" thickBot="1">
      <c r="A45" s="1292"/>
      <c r="B45" s="146" t="s">
        <v>467</v>
      </c>
      <c r="C45" s="462">
        <v>1</v>
      </c>
      <c r="D45" s="725" t="s">
        <v>809</v>
      </c>
      <c r="E45" s="514" t="s">
        <v>184</v>
      </c>
    </row>
  </sheetData>
  <mergeCells count="10">
    <mergeCell ref="A7:A8"/>
    <mergeCell ref="A9:A13"/>
    <mergeCell ref="A14:A18"/>
    <mergeCell ref="A19:A36"/>
    <mergeCell ref="A37:A45"/>
    <mergeCell ref="A1:E1"/>
    <mergeCell ref="A3:E3"/>
    <mergeCell ref="A5:A6"/>
    <mergeCell ref="B5:B6"/>
    <mergeCell ref="E5:E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9" orientation="landscape" horizontalDpi="300" verticalDpi="300" r:id="rId1"/>
  <headerFooter alignWithMargins="0"/>
  <ignoredErrors>
    <ignoredError sqref="C9:C36" numberStoredAsText="1"/>
  </ignoredErrors>
</worksheet>
</file>

<file path=xl/worksheets/sheet94.xml><?xml version="1.0" encoding="utf-8"?>
<worksheet xmlns="http://schemas.openxmlformats.org/spreadsheetml/2006/main" xmlns:r="http://schemas.openxmlformats.org/officeDocument/2006/relationships">
  <sheetPr codeName="Hoja86">
    <tabColor rgb="FFFF0000"/>
    <pageSetUpPr fitToPage="1"/>
  </sheetPr>
  <dimension ref="A1:G47"/>
  <sheetViews>
    <sheetView view="pageBreakPreview" topLeftCell="A22" zoomScale="80" zoomScaleNormal="75" workbookViewId="0">
      <selection activeCell="E26" sqref="E26"/>
    </sheetView>
  </sheetViews>
  <sheetFormatPr baseColWidth="10" defaultRowHeight="12.75"/>
  <cols>
    <col min="1" max="1" width="38" customWidth="1"/>
    <col min="2" max="2" width="32.5703125" customWidth="1"/>
    <col min="3" max="3" width="27.42578125" customWidth="1"/>
  </cols>
  <sheetData>
    <row r="1" spans="1:7" ht="18">
      <c r="A1" s="1150" t="s">
        <v>856</v>
      </c>
      <c r="B1" s="1150"/>
      <c r="C1" s="1150"/>
      <c r="D1" s="161"/>
      <c r="E1" s="161"/>
      <c r="F1" s="161"/>
      <c r="G1" s="161"/>
    </row>
    <row r="3" spans="1:7" ht="15">
      <c r="A3" s="1295" t="s">
        <v>1274</v>
      </c>
      <c r="B3" s="1295"/>
      <c r="C3" s="1295"/>
      <c r="D3" s="171"/>
      <c r="E3" s="171"/>
      <c r="F3" s="171"/>
      <c r="G3" s="171"/>
    </row>
    <row r="4" spans="1:7" ht="15">
      <c r="A4" s="1295" t="s">
        <v>1272</v>
      </c>
      <c r="B4" s="1295"/>
      <c r="C4" s="1295"/>
      <c r="D4" s="171"/>
      <c r="E4" s="171"/>
      <c r="F4" s="171"/>
      <c r="G4" s="171"/>
    </row>
    <row r="5" spans="1:7" ht="13.5" thickBot="1">
      <c r="A5" s="89"/>
      <c r="B5" s="89"/>
      <c r="C5" s="89"/>
    </row>
    <row r="6" spans="1:7" ht="41.25" customHeight="1" thickBot="1">
      <c r="A6" s="470" t="s">
        <v>158</v>
      </c>
      <c r="B6" s="471" t="s">
        <v>159</v>
      </c>
      <c r="C6" s="472" t="s">
        <v>885</v>
      </c>
    </row>
    <row r="7" spans="1:7" ht="18.75" customHeight="1">
      <c r="A7" s="467" t="s">
        <v>160</v>
      </c>
      <c r="B7" s="77">
        <v>10797</v>
      </c>
      <c r="C7" s="78">
        <v>61690.61</v>
      </c>
    </row>
    <row r="8" spans="1:7">
      <c r="A8" s="468" t="s">
        <v>161</v>
      </c>
      <c r="B8" s="224">
        <v>2601</v>
      </c>
      <c r="C8" s="225">
        <v>3232</v>
      </c>
    </row>
    <row r="9" spans="1:7">
      <c r="A9" s="468" t="s">
        <v>927</v>
      </c>
      <c r="B9" s="79">
        <v>862</v>
      </c>
      <c r="C9" s="80">
        <v>46676.46</v>
      </c>
    </row>
    <row r="10" spans="1:7">
      <c r="A10" s="468" t="s">
        <v>162</v>
      </c>
      <c r="B10" s="79">
        <v>2936</v>
      </c>
      <c r="C10" s="80">
        <v>29076</v>
      </c>
    </row>
    <row r="11" spans="1:7" ht="13.5" thickBot="1">
      <c r="A11" s="469" t="s">
        <v>163</v>
      </c>
      <c r="B11" s="81">
        <v>19291</v>
      </c>
      <c r="C11" s="82">
        <v>152755.79999999999</v>
      </c>
    </row>
    <row r="12" spans="1:7">
      <c r="A12" s="1293"/>
      <c r="B12" s="1293"/>
      <c r="C12" s="1293"/>
    </row>
    <row r="47" spans="1:3" ht="14.25">
      <c r="A47" s="1294"/>
      <c r="B47" s="1123"/>
      <c r="C47" s="1123"/>
    </row>
  </sheetData>
  <mergeCells count="5">
    <mergeCell ref="A12:C12"/>
    <mergeCell ref="A47:C47"/>
    <mergeCell ref="A1:C1"/>
    <mergeCell ref="A3:C3"/>
    <mergeCell ref="A4:C4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79" orientation="portrait" r:id="rId1"/>
  <headerFooter alignWithMargins="0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>
  <sheetPr codeName="Hoja96">
    <tabColor rgb="FFFF0000"/>
    <pageSetUpPr fitToPage="1"/>
  </sheetPr>
  <dimension ref="A1:C46"/>
  <sheetViews>
    <sheetView view="pageBreakPreview" zoomScaleNormal="75" zoomScaleSheetLayoutView="100" workbookViewId="0">
      <selection activeCell="E26" sqref="E26"/>
    </sheetView>
  </sheetViews>
  <sheetFormatPr baseColWidth="10" defaultRowHeight="12.75"/>
  <cols>
    <col min="1" max="1" width="25.85546875" style="598" customWidth="1"/>
    <col min="2" max="3" width="24.7109375" style="598" customWidth="1"/>
    <col min="4" max="4" width="9.7109375" style="598" customWidth="1"/>
    <col min="5" max="16384" width="11.42578125" style="598"/>
  </cols>
  <sheetData>
    <row r="1" spans="1:3" ht="18">
      <c r="A1" s="1150" t="s">
        <v>312</v>
      </c>
      <c r="B1" s="1150"/>
      <c r="C1" s="1150"/>
    </row>
    <row r="3" spans="1:3" ht="15" customHeight="1">
      <c r="A3" s="1295" t="s">
        <v>393</v>
      </c>
      <c r="B3" s="1295"/>
      <c r="C3" s="1295"/>
    </row>
    <row r="4" spans="1:3" ht="15" customHeight="1">
      <c r="A4" s="1295" t="s">
        <v>1185</v>
      </c>
      <c r="B4" s="1295"/>
      <c r="C4" s="1295"/>
    </row>
    <row r="5" spans="1:3" ht="15.75" thickBot="1">
      <c r="A5" s="600"/>
      <c r="B5" s="600"/>
      <c r="C5" s="600"/>
    </row>
    <row r="6" spans="1:3" ht="18.75" customHeight="1">
      <c r="A6" s="1152" t="s">
        <v>313</v>
      </c>
      <c r="B6" s="1154">
        <v>2014</v>
      </c>
      <c r="C6" s="1077"/>
    </row>
    <row r="7" spans="1:3" ht="21" customHeight="1" thickBot="1">
      <c r="A7" s="1153"/>
      <c r="B7" s="599" t="s">
        <v>812</v>
      </c>
      <c r="C7" s="390" t="s">
        <v>940</v>
      </c>
    </row>
    <row r="8" spans="1:3">
      <c r="A8" s="293" t="s">
        <v>314</v>
      </c>
      <c r="B8" s="295">
        <v>19</v>
      </c>
      <c r="C8" s="296">
        <v>0.58933002481389574</v>
      </c>
    </row>
    <row r="9" spans="1:3">
      <c r="A9" s="294" t="s">
        <v>315</v>
      </c>
      <c r="B9" s="295">
        <v>833</v>
      </c>
      <c r="C9" s="297">
        <v>25.837468982630273</v>
      </c>
    </row>
    <row r="10" spans="1:3">
      <c r="A10" s="294" t="s">
        <v>316</v>
      </c>
      <c r="B10" s="295">
        <v>267</v>
      </c>
      <c r="C10" s="297">
        <v>8.2816377171215887</v>
      </c>
    </row>
    <row r="11" spans="1:3">
      <c r="A11" s="294" t="s">
        <v>391</v>
      </c>
      <c r="B11" s="295">
        <v>1337</v>
      </c>
      <c r="C11" s="297">
        <v>41.470223325062037</v>
      </c>
    </row>
    <row r="12" spans="1:3">
      <c r="A12" s="294" t="s">
        <v>317</v>
      </c>
      <c r="B12" s="295">
        <v>188</v>
      </c>
      <c r="C12" s="297">
        <v>5.8312655086848642</v>
      </c>
    </row>
    <row r="13" spans="1:3">
      <c r="A13" s="294" t="s">
        <v>887</v>
      </c>
      <c r="B13" s="295">
        <v>123</v>
      </c>
      <c r="C13" s="297">
        <v>3.8151364764267988</v>
      </c>
    </row>
    <row r="14" spans="1:3">
      <c r="A14" s="294" t="s">
        <v>662</v>
      </c>
      <c r="B14" s="295">
        <v>384</v>
      </c>
      <c r="C14" s="297">
        <v>11.910669975186105</v>
      </c>
    </row>
    <row r="15" spans="1:3">
      <c r="A15" s="294" t="s">
        <v>318</v>
      </c>
      <c r="B15" s="295">
        <v>73</v>
      </c>
      <c r="C15" s="297">
        <v>2.2642679900744414</v>
      </c>
    </row>
    <row r="16" spans="1:3">
      <c r="A16" s="294"/>
      <c r="B16" s="285"/>
      <c r="C16" s="167"/>
    </row>
    <row r="17" spans="1:3" ht="18" customHeight="1" thickBot="1">
      <c r="A17" s="298" t="s">
        <v>629</v>
      </c>
      <c r="B17" s="292">
        <f>SUM(B8:B15)</f>
        <v>3224</v>
      </c>
      <c r="C17" s="299">
        <f>SUM(C8:C15)</f>
        <v>100.00000000000001</v>
      </c>
    </row>
    <row r="18" spans="1:3">
      <c r="A18" s="99" t="s">
        <v>392</v>
      </c>
      <c r="B18" s="183"/>
      <c r="C18" s="184"/>
    </row>
    <row r="46" ht="18.75" customHeight="1"/>
  </sheetData>
  <mergeCells count="5">
    <mergeCell ref="A1:C1"/>
    <mergeCell ref="A3:C3"/>
    <mergeCell ref="A4:C4"/>
    <mergeCell ref="A6:A7"/>
    <mergeCell ref="B6:C6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>
  <sheetPr codeName="Hoja97">
    <tabColor rgb="FFFF0000"/>
    <pageSetUpPr fitToPage="1"/>
  </sheetPr>
  <dimension ref="A1:S53"/>
  <sheetViews>
    <sheetView view="pageBreakPreview" topLeftCell="D1" zoomScale="75" zoomScaleNormal="75" workbookViewId="0">
      <selection activeCell="E26" sqref="E26"/>
    </sheetView>
  </sheetViews>
  <sheetFormatPr baseColWidth="10" defaultRowHeight="12.75"/>
  <cols>
    <col min="1" max="1" width="45.140625" style="598" customWidth="1"/>
    <col min="2" max="15" width="8.28515625" style="598" bestFit="1" customWidth="1"/>
    <col min="16" max="16384" width="11.42578125" style="598"/>
  </cols>
  <sheetData>
    <row r="1" spans="1:15" ht="18">
      <c r="A1" s="1150" t="s">
        <v>312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</row>
    <row r="3" spans="1:15" ht="15">
      <c r="A3" s="1129" t="s">
        <v>394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</row>
    <row r="4" spans="1:15" ht="13.5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6"/>
      <c r="N4" s="6"/>
    </row>
    <row r="5" spans="1:15" ht="25.5" customHeight="1" thickBot="1">
      <c r="A5" s="470" t="s">
        <v>319</v>
      </c>
      <c r="B5" s="471">
        <v>1987</v>
      </c>
      <c r="C5" s="471">
        <v>1988</v>
      </c>
      <c r="D5" s="471">
        <v>1989</v>
      </c>
      <c r="E5" s="471">
        <v>1990</v>
      </c>
      <c r="F5" s="471">
        <v>1991</v>
      </c>
      <c r="G5" s="471">
        <v>1992</v>
      </c>
      <c r="H5" s="471">
        <v>1993</v>
      </c>
      <c r="I5" s="471">
        <v>1994</v>
      </c>
      <c r="J5" s="471">
        <v>1995</v>
      </c>
      <c r="K5" s="471">
        <v>1996</v>
      </c>
      <c r="L5" s="472">
        <v>1997</v>
      </c>
      <c r="M5" s="472">
        <v>1998</v>
      </c>
      <c r="N5" s="472">
        <v>1999</v>
      </c>
      <c r="O5" s="472">
        <v>2000</v>
      </c>
    </row>
    <row r="6" spans="1:15">
      <c r="A6" s="91" t="s">
        <v>320</v>
      </c>
      <c r="B6" s="77">
        <v>322</v>
      </c>
      <c r="C6" s="77">
        <v>388</v>
      </c>
      <c r="D6" s="77">
        <v>457</v>
      </c>
      <c r="E6" s="77">
        <v>447</v>
      </c>
      <c r="F6" s="77">
        <v>436</v>
      </c>
      <c r="G6" s="77">
        <v>462</v>
      </c>
      <c r="H6" s="77">
        <v>460</v>
      </c>
      <c r="I6" s="77" t="s">
        <v>321</v>
      </c>
      <c r="J6" s="77">
        <v>454</v>
      </c>
      <c r="K6" s="77">
        <v>460</v>
      </c>
      <c r="L6" s="78">
        <v>462</v>
      </c>
      <c r="M6" s="78">
        <v>465</v>
      </c>
      <c r="N6" s="78">
        <v>611</v>
      </c>
      <c r="O6" s="78">
        <v>620</v>
      </c>
    </row>
    <row r="7" spans="1:15">
      <c r="A7" s="92" t="s">
        <v>322</v>
      </c>
      <c r="B7" s="79">
        <v>3084</v>
      </c>
      <c r="C7" s="79">
        <v>4792</v>
      </c>
      <c r="D7" s="79">
        <v>5371</v>
      </c>
      <c r="E7" s="79">
        <v>5296</v>
      </c>
      <c r="F7" s="79">
        <v>5212</v>
      </c>
      <c r="G7" s="79">
        <v>5521</v>
      </c>
      <c r="H7" s="79">
        <v>5510</v>
      </c>
      <c r="I7" s="79">
        <v>5563</v>
      </c>
      <c r="J7" s="79">
        <v>5367</v>
      </c>
      <c r="K7" s="79">
        <v>5495</v>
      </c>
      <c r="L7" s="80">
        <v>5544</v>
      </c>
      <c r="M7" s="80">
        <v>5576</v>
      </c>
      <c r="N7" s="80">
        <v>7371</v>
      </c>
      <c r="O7" s="80">
        <v>7545</v>
      </c>
    </row>
    <row r="8" spans="1:15">
      <c r="A8" s="92" t="s">
        <v>323</v>
      </c>
      <c r="B8" s="79">
        <v>2824</v>
      </c>
      <c r="C8" s="79">
        <v>4468</v>
      </c>
      <c r="D8" s="79">
        <v>5597</v>
      </c>
      <c r="E8" s="79">
        <v>5432</v>
      </c>
      <c r="F8" s="79">
        <v>5250</v>
      </c>
      <c r="G8" s="79">
        <v>5567</v>
      </c>
      <c r="H8" s="79">
        <v>5530</v>
      </c>
      <c r="I8" s="79">
        <v>5381</v>
      </c>
      <c r="J8" s="79">
        <v>5529</v>
      </c>
      <c r="K8" s="79">
        <v>5545</v>
      </c>
      <c r="L8" s="80">
        <v>5544</v>
      </c>
      <c r="M8" s="80">
        <v>5584</v>
      </c>
      <c r="N8" s="80">
        <v>7293</v>
      </c>
      <c r="O8" s="80">
        <v>7335</v>
      </c>
    </row>
    <row r="9" spans="1:15">
      <c r="A9" s="98" t="s">
        <v>324</v>
      </c>
      <c r="B9" s="79">
        <v>5908</v>
      </c>
      <c r="C9" s="79">
        <v>9260</v>
      </c>
      <c r="D9" s="79">
        <v>10968</v>
      </c>
      <c r="E9" s="79">
        <v>10728</v>
      </c>
      <c r="F9" s="79">
        <v>10462</v>
      </c>
      <c r="G9" s="79">
        <v>11088</v>
      </c>
      <c r="H9" s="79">
        <v>11040</v>
      </c>
      <c r="I9" s="79">
        <v>10944</v>
      </c>
      <c r="J9" s="79">
        <v>10896</v>
      </c>
      <c r="K9" s="79">
        <v>11040</v>
      </c>
      <c r="L9" s="80">
        <v>11088</v>
      </c>
      <c r="M9" s="80">
        <v>11160</v>
      </c>
      <c r="N9" s="80">
        <v>14664</v>
      </c>
      <c r="O9" s="80">
        <v>14880</v>
      </c>
    </row>
    <row r="10" spans="1:15">
      <c r="A10" s="93" t="s">
        <v>325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9"/>
      <c r="M10" s="149"/>
      <c r="N10" s="149"/>
      <c r="O10" s="149"/>
    </row>
    <row r="11" spans="1:15">
      <c r="A11" s="98" t="s">
        <v>326</v>
      </c>
      <c r="B11" s="166">
        <v>67.86640726329442</v>
      </c>
      <c r="C11" s="166">
        <v>71.118530884808024</v>
      </c>
      <c r="D11" s="166">
        <v>77.937069447030353</v>
      </c>
      <c r="E11" s="166">
        <v>77.794561933534752</v>
      </c>
      <c r="F11" s="166">
        <v>67.766692248656952</v>
      </c>
      <c r="G11" s="166">
        <v>55.569643180583228</v>
      </c>
      <c r="H11" s="166">
        <v>49.927404718693289</v>
      </c>
      <c r="I11" s="166">
        <v>43.879201869494878</v>
      </c>
      <c r="J11" s="166">
        <v>32.737097074715855</v>
      </c>
      <c r="K11" s="166">
        <v>33.066424021838039</v>
      </c>
      <c r="L11" s="167">
        <v>38.906926406926409</v>
      </c>
      <c r="M11" s="167">
        <v>39.149928263988521</v>
      </c>
      <c r="N11" s="167">
        <v>41.025641025641022</v>
      </c>
      <c r="O11" s="167">
        <v>38.1</v>
      </c>
    </row>
    <row r="12" spans="1:15">
      <c r="A12" s="98" t="s">
        <v>327</v>
      </c>
      <c r="B12" s="166">
        <v>21.498054474708173</v>
      </c>
      <c r="C12" s="166">
        <v>21.160267111853088</v>
      </c>
      <c r="D12" s="166">
        <v>17.743436976354495</v>
      </c>
      <c r="E12" s="166">
        <v>17.69259818731118</v>
      </c>
      <c r="F12" s="166">
        <v>24.904067536454335</v>
      </c>
      <c r="G12" s="166">
        <v>30.90019923926825</v>
      </c>
      <c r="H12" s="166">
        <v>35.353901996370233</v>
      </c>
      <c r="I12" s="166">
        <v>36.994427467193958</v>
      </c>
      <c r="J12" s="166">
        <v>49.114961803614683</v>
      </c>
      <c r="K12" s="166">
        <v>48.862602365787076</v>
      </c>
      <c r="L12" s="167">
        <v>49.549062049062051</v>
      </c>
      <c r="M12" s="167">
        <v>47.955523672883785</v>
      </c>
      <c r="N12" s="167">
        <v>49.206349206349202</v>
      </c>
      <c r="O12" s="167">
        <v>49.9</v>
      </c>
    </row>
    <row r="13" spans="1:15">
      <c r="A13" s="98" t="s">
        <v>328</v>
      </c>
      <c r="B13" s="166">
        <v>9.9221789883268485</v>
      </c>
      <c r="C13" s="166">
        <v>6.1769616026711187</v>
      </c>
      <c r="D13" s="166">
        <v>2.848631539750512</v>
      </c>
      <c r="E13" s="166">
        <v>2.8889728096676737</v>
      </c>
      <c r="F13" s="166">
        <v>5.1611665387567154</v>
      </c>
      <c r="G13" s="166">
        <v>10.958159753667813</v>
      </c>
      <c r="H13" s="166">
        <v>11.651542649727768</v>
      </c>
      <c r="I13" s="166">
        <v>12.96063275211217</v>
      </c>
      <c r="J13" s="166">
        <v>14.924538848518726</v>
      </c>
      <c r="K13" s="166">
        <v>13.466787989080983</v>
      </c>
      <c r="L13" s="167">
        <v>8.7842712842712842</v>
      </c>
      <c r="M13" s="167">
        <v>9.110473457675754</v>
      </c>
      <c r="N13" s="167">
        <v>7.1496404829738163</v>
      </c>
      <c r="O13" s="167">
        <v>7.3</v>
      </c>
    </row>
    <row r="14" spans="1:15">
      <c r="A14" s="98" t="s">
        <v>329</v>
      </c>
      <c r="B14" s="166">
        <v>0.71335927367055774</v>
      </c>
      <c r="C14" s="166">
        <v>1.0851419031719534</v>
      </c>
      <c r="D14" s="166">
        <v>0.50269968348538452</v>
      </c>
      <c r="E14" s="166">
        <v>0.26435045317220546</v>
      </c>
      <c r="F14" s="166">
        <v>0.7482732156561781</v>
      </c>
      <c r="G14" s="166">
        <v>0.81506973374388703</v>
      </c>
      <c r="H14" s="166">
        <v>1.0707803992740472</v>
      </c>
      <c r="I14" s="166">
        <v>1.8515189645874528</v>
      </c>
      <c r="J14" s="166">
        <v>1.9191354574250048</v>
      </c>
      <c r="K14" s="166">
        <v>2.256596906278435</v>
      </c>
      <c r="L14" s="167">
        <v>1.1904761904761905</v>
      </c>
      <c r="M14" s="167">
        <v>1.327116212338594</v>
      </c>
      <c r="N14" s="167">
        <v>1.1667345000678333</v>
      </c>
      <c r="O14" s="167">
        <v>0.6</v>
      </c>
    </row>
    <row r="15" spans="1:15">
      <c r="A15" s="98" t="s">
        <v>330</v>
      </c>
      <c r="B15" s="166">
        <v>0</v>
      </c>
      <c r="C15" s="166">
        <v>0.46</v>
      </c>
      <c r="D15" s="166">
        <v>0.97</v>
      </c>
      <c r="E15" s="166">
        <v>1.36</v>
      </c>
      <c r="F15" s="166">
        <v>1.4198004604758201</v>
      </c>
      <c r="G15" s="166">
        <v>1.7569280927368223</v>
      </c>
      <c r="H15" s="166">
        <v>1.9963702359346631</v>
      </c>
      <c r="I15" s="166">
        <v>4.3142189466115406</v>
      </c>
      <c r="J15" s="166">
        <v>1.3042668157257382</v>
      </c>
      <c r="K15" s="166">
        <v>2.347588717015475</v>
      </c>
      <c r="L15" s="167">
        <v>1.5692640692640645</v>
      </c>
      <c r="M15" s="167">
        <v>2.4569583931133456</v>
      </c>
      <c r="N15" s="167">
        <v>1.4516347849681264</v>
      </c>
      <c r="O15" s="167">
        <v>4.0999999999999996</v>
      </c>
    </row>
    <row r="16" spans="1:15">
      <c r="A16" s="93" t="s">
        <v>331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7"/>
      <c r="M16" s="167"/>
      <c r="N16" s="167"/>
      <c r="O16" s="167"/>
    </row>
    <row r="17" spans="1:15">
      <c r="A17" s="98" t="s">
        <v>326</v>
      </c>
      <c r="B17" s="166">
        <v>58.817280453257794</v>
      </c>
      <c r="C17" s="166">
        <v>65.734109221128023</v>
      </c>
      <c r="D17" s="166">
        <v>75.415401107736287</v>
      </c>
      <c r="E17" s="166">
        <v>78.847569955817377</v>
      </c>
      <c r="F17" s="166">
        <v>60.647619047619052</v>
      </c>
      <c r="G17" s="166">
        <v>45.715825399676667</v>
      </c>
      <c r="H17" s="166">
        <v>39.692585895117539</v>
      </c>
      <c r="I17" s="166">
        <v>32.912098123025459</v>
      </c>
      <c r="J17" s="166">
        <v>24.796527400976668</v>
      </c>
      <c r="K17" s="166">
        <v>25.266005410279529</v>
      </c>
      <c r="L17" s="167">
        <v>28.39105339105339</v>
      </c>
      <c r="M17" s="167">
        <v>34.169054441260741</v>
      </c>
      <c r="N17" s="167">
        <v>31.729055258467021</v>
      </c>
      <c r="O17" s="167">
        <v>28.3</v>
      </c>
    </row>
    <row r="18" spans="1:15">
      <c r="A18" s="98" t="s">
        <v>327</v>
      </c>
      <c r="B18" s="166">
        <v>25.991501416430594</v>
      </c>
      <c r="C18" s="166">
        <v>26.835273052820053</v>
      </c>
      <c r="D18" s="166">
        <v>19.93925317134179</v>
      </c>
      <c r="E18" s="166">
        <v>16.329160530191459</v>
      </c>
      <c r="F18" s="166">
        <v>31.923809523809528</v>
      </c>
      <c r="G18" s="166">
        <v>43.129153942877672</v>
      </c>
      <c r="H18" s="166">
        <v>48.933092224231466</v>
      </c>
      <c r="I18" s="166">
        <v>47.481880691321315</v>
      </c>
      <c r="J18" s="166">
        <v>46.554530656538248</v>
      </c>
      <c r="K18" s="166">
        <v>53.994589720468888</v>
      </c>
      <c r="L18" s="167">
        <v>55.80808080808081</v>
      </c>
      <c r="M18" s="167">
        <v>51.414756446991404</v>
      </c>
      <c r="N18" s="167">
        <v>52.187028657616899</v>
      </c>
      <c r="O18" s="167">
        <v>55.9</v>
      </c>
    </row>
    <row r="19" spans="1:15">
      <c r="A19" s="98" t="s">
        <v>328</v>
      </c>
      <c r="B19" s="166">
        <v>14.483002832861189</v>
      </c>
      <c r="C19" s="166">
        <v>5.7072515666965087</v>
      </c>
      <c r="D19" s="166">
        <v>2.8765410041093444</v>
      </c>
      <c r="E19" s="166">
        <v>3.3321060382916055</v>
      </c>
      <c r="F19" s="166">
        <v>5.2761904761904761</v>
      </c>
      <c r="G19" s="166">
        <v>8.0474223100413145</v>
      </c>
      <c r="H19" s="166">
        <v>8.3001808318264008</v>
      </c>
      <c r="I19" s="166">
        <v>13.138821780338228</v>
      </c>
      <c r="J19" s="166">
        <v>22.807017543859647</v>
      </c>
      <c r="K19" s="166">
        <v>16.627592425608658</v>
      </c>
      <c r="L19" s="167">
        <v>12.103174603174603</v>
      </c>
      <c r="M19" s="167">
        <v>10.100286532951291</v>
      </c>
      <c r="N19" s="167">
        <v>12.751953928424516</v>
      </c>
      <c r="O19" s="167">
        <v>13</v>
      </c>
    </row>
    <row r="20" spans="1:15">
      <c r="A20" s="98" t="s">
        <v>329</v>
      </c>
      <c r="B20" s="166">
        <v>0.708215297450425</v>
      </c>
      <c r="C20" s="166">
        <v>1.1190689346463742</v>
      </c>
      <c r="D20" s="166">
        <v>0.80400214400571723</v>
      </c>
      <c r="E20" s="166">
        <v>0.95729013254786455</v>
      </c>
      <c r="F20" s="166">
        <v>1.4095238095238094</v>
      </c>
      <c r="G20" s="166">
        <v>1.0957427698940183</v>
      </c>
      <c r="H20" s="166">
        <v>1.1934900542495479</v>
      </c>
      <c r="I20" s="166">
        <v>2.8990893885894815</v>
      </c>
      <c r="J20" s="166">
        <v>3.1651293181407127</v>
      </c>
      <c r="K20" s="166">
        <v>2.0919747520288547</v>
      </c>
      <c r="L20" s="167">
        <v>1.6414141414141417</v>
      </c>
      <c r="M20" s="167">
        <v>1.361031518624642</v>
      </c>
      <c r="N20" s="167">
        <v>1.0009598244892364</v>
      </c>
      <c r="O20" s="167">
        <v>0.6</v>
      </c>
    </row>
    <row r="21" spans="1:15">
      <c r="A21" s="98" t="s">
        <v>330</v>
      </c>
      <c r="B21" s="166">
        <v>0</v>
      </c>
      <c r="C21" s="166">
        <v>0.6</v>
      </c>
      <c r="D21" s="166">
        <v>0.96</v>
      </c>
      <c r="E21" s="166">
        <v>0.53</v>
      </c>
      <c r="F21" s="166">
        <v>0.74285714285713444</v>
      </c>
      <c r="G21" s="166">
        <v>2.0118555775103282</v>
      </c>
      <c r="H21" s="166">
        <v>1.8806509945750471</v>
      </c>
      <c r="I21" s="166">
        <v>3.5681100167255169</v>
      </c>
      <c r="J21" s="166">
        <v>2.6767950804847209</v>
      </c>
      <c r="K21" s="166">
        <v>2.0198376916140672</v>
      </c>
      <c r="L21" s="167">
        <v>2.0562770562770556</v>
      </c>
      <c r="M21" s="167">
        <v>2.9548710601719219</v>
      </c>
      <c r="N21" s="167">
        <v>2.3310023310023342</v>
      </c>
      <c r="O21" s="167">
        <v>2.1</v>
      </c>
    </row>
    <row r="22" spans="1:15">
      <c r="A22" s="93" t="s">
        <v>332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7"/>
      <c r="M22" s="167"/>
      <c r="N22" s="167"/>
      <c r="O22" s="167"/>
    </row>
    <row r="23" spans="1:15">
      <c r="A23" s="98" t="s">
        <v>326</v>
      </c>
      <c r="B23" s="166">
        <v>63.540961408259989</v>
      </c>
      <c r="C23" s="166">
        <v>68.520518358531319</v>
      </c>
      <c r="D23" s="166">
        <v>76.65025528811087</v>
      </c>
      <c r="E23" s="166">
        <v>78.327740492170022</v>
      </c>
      <c r="F23" s="166">
        <v>64.194226725291543</v>
      </c>
      <c r="G23" s="166">
        <v>50.622294372294377</v>
      </c>
      <c r="H23" s="166">
        <v>44.800724637681164</v>
      </c>
      <c r="I23" s="166">
        <v>38.486842105263158</v>
      </c>
      <c r="J23" s="166">
        <v>28.707782672540382</v>
      </c>
      <c r="K23" s="166">
        <v>29.14855072463768</v>
      </c>
      <c r="L23" s="167">
        <v>33.648989898989903</v>
      </c>
      <c r="M23" s="167">
        <v>36.657706093189965</v>
      </c>
      <c r="N23" s="167">
        <v>36.402073104200767</v>
      </c>
      <c r="O23" s="167">
        <v>33.299999999999997</v>
      </c>
    </row>
    <row r="24" spans="1:15">
      <c r="A24" s="98" t="s">
        <v>327</v>
      </c>
      <c r="B24" s="166">
        <v>23.645903859173998</v>
      </c>
      <c r="C24" s="166">
        <v>23.898488120950322</v>
      </c>
      <c r="D24" s="166">
        <v>18.863967906637491</v>
      </c>
      <c r="E24" s="166">
        <v>17.002237136465325</v>
      </c>
      <c r="F24" s="166">
        <v>28.426687057923917</v>
      </c>
      <c r="G24" s="166">
        <v>37.040043290043286</v>
      </c>
      <c r="H24" s="166">
        <v>42.155797101449281</v>
      </c>
      <c r="I24" s="166">
        <v>42.15095029239766</v>
      </c>
      <c r="J24" s="166">
        <v>47.815712187958887</v>
      </c>
      <c r="K24" s="166">
        <v>51.440217391304344</v>
      </c>
      <c r="L24" s="167">
        <v>52.678571428571431</v>
      </c>
      <c r="M24" s="167">
        <v>49.686379928315411</v>
      </c>
      <c r="N24" s="167">
        <v>50.688761593016906</v>
      </c>
      <c r="O24" s="167">
        <v>52.9</v>
      </c>
    </row>
    <row r="25" spans="1:15">
      <c r="A25" s="98" t="s">
        <v>328</v>
      </c>
      <c r="B25" s="166">
        <v>12.102234258632363</v>
      </c>
      <c r="C25" s="166">
        <v>5.9503239740820737</v>
      </c>
      <c r="D25" s="166">
        <v>2.8628738147337707</v>
      </c>
      <c r="E25" s="166">
        <v>3.1133482475764356</v>
      </c>
      <c r="F25" s="166">
        <v>5.2188874020263816</v>
      </c>
      <c r="G25" s="166">
        <v>9.4967532467532472</v>
      </c>
      <c r="H25" s="166">
        <v>9.9728260869565215</v>
      </c>
      <c r="I25" s="166">
        <v>13.048245614035087</v>
      </c>
      <c r="J25" s="166">
        <v>18.924375917767989</v>
      </c>
      <c r="K25" s="166">
        <v>15.054347826086955</v>
      </c>
      <c r="L25" s="167">
        <v>10.443722943722944</v>
      </c>
      <c r="M25" s="167">
        <v>9.6057347670250905</v>
      </c>
      <c r="N25" s="167">
        <v>9.9358974358974361</v>
      </c>
      <c r="O25" s="167">
        <v>10.1</v>
      </c>
    </row>
    <row r="26" spans="1:15">
      <c r="A26" s="98" t="s">
        <v>329</v>
      </c>
      <c r="B26" s="166">
        <v>0.7109004739336493</v>
      </c>
      <c r="C26" s="166">
        <v>1.1015118790496761</v>
      </c>
      <c r="D26" s="166">
        <v>0.65645514223194745</v>
      </c>
      <c r="E26" s="166">
        <v>0.61521252796420578</v>
      </c>
      <c r="F26" s="166">
        <v>1.0800994073790862</v>
      </c>
      <c r="G26" s="166">
        <v>0.95598845598845594</v>
      </c>
      <c r="H26" s="166">
        <v>1.1322463768115942</v>
      </c>
      <c r="I26" s="166">
        <v>2.3665935672514617</v>
      </c>
      <c r="J26" s="166">
        <v>2.5513950073421441</v>
      </c>
      <c r="K26" s="166">
        <v>2.1739130434782608</v>
      </c>
      <c r="L26" s="167">
        <v>1.4159451659451661</v>
      </c>
      <c r="M26" s="167">
        <v>1.3440860215053763</v>
      </c>
      <c r="N26" s="167">
        <v>1.0842880523731586</v>
      </c>
      <c r="O26" s="167">
        <v>0.6</v>
      </c>
    </row>
    <row r="27" spans="1:15" ht="13.5" thickBot="1">
      <c r="A27" s="98" t="s">
        <v>330</v>
      </c>
      <c r="B27" s="166">
        <v>8.8817841970012523E-16</v>
      </c>
      <c r="C27" s="166">
        <v>0.52915766738660874</v>
      </c>
      <c r="D27" s="166">
        <v>0.96644784828592101</v>
      </c>
      <c r="E27" s="166">
        <v>0.9414615958240109</v>
      </c>
      <c r="F27" s="166">
        <v>1.080099407379072</v>
      </c>
      <c r="G27" s="166">
        <v>1.884920634920634</v>
      </c>
      <c r="H27" s="166">
        <v>1.9384057971014399</v>
      </c>
      <c r="I27" s="166">
        <v>3.9473684210526336</v>
      </c>
      <c r="J27" s="166">
        <v>2.0007342143905902</v>
      </c>
      <c r="K27" s="166">
        <v>2.182971014492753</v>
      </c>
      <c r="L27" s="167">
        <v>1.8127705627705628</v>
      </c>
      <c r="M27" s="167">
        <v>2.7060931899641574</v>
      </c>
      <c r="N27" s="179">
        <v>1.8889798145117322</v>
      </c>
      <c r="O27" s="179">
        <v>3.1</v>
      </c>
    </row>
    <row r="28" spans="1:15">
      <c r="A28" s="1293" t="s">
        <v>333</v>
      </c>
      <c r="B28" s="1293"/>
      <c r="C28" s="1293"/>
      <c r="D28" s="1293"/>
      <c r="E28" s="102"/>
      <c r="F28" s="102"/>
      <c r="G28" s="102"/>
      <c r="H28" s="102"/>
      <c r="I28" s="102"/>
      <c r="J28" s="102"/>
      <c r="K28" s="102"/>
      <c r="L28" s="102"/>
      <c r="M28" s="102"/>
      <c r="O28" s="6"/>
    </row>
    <row r="29" spans="1:15" ht="13.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</row>
    <row r="30" spans="1:15" ht="27" customHeight="1" thickBot="1">
      <c r="A30" s="470" t="s">
        <v>319</v>
      </c>
      <c r="B30" s="471">
        <v>2001</v>
      </c>
      <c r="C30" s="471">
        <v>2002</v>
      </c>
      <c r="D30" s="471">
        <v>2003</v>
      </c>
      <c r="E30" s="471">
        <v>2004</v>
      </c>
      <c r="F30" s="471">
        <v>2005</v>
      </c>
      <c r="G30" s="471">
        <v>2006</v>
      </c>
      <c r="H30" s="471">
        <v>2007</v>
      </c>
      <c r="I30" s="472">
        <v>2008</v>
      </c>
      <c r="J30" s="472">
        <v>2009</v>
      </c>
      <c r="K30" s="472">
        <v>2010</v>
      </c>
      <c r="L30" s="472">
        <v>2011</v>
      </c>
      <c r="M30" s="472">
        <v>2012</v>
      </c>
      <c r="N30" s="472">
        <v>2013</v>
      </c>
      <c r="O30" s="472">
        <v>2014</v>
      </c>
    </row>
    <row r="31" spans="1:15">
      <c r="A31" s="91" t="s">
        <v>320</v>
      </c>
      <c r="B31" s="77">
        <v>620</v>
      </c>
      <c r="C31" s="77">
        <v>620</v>
      </c>
      <c r="D31" s="77">
        <v>620</v>
      </c>
      <c r="E31" s="77">
        <v>620</v>
      </c>
      <c r="F31" s="77">
        <v>620</v>
      </c>
      <c r="G31" s="77">
        <v>620</v>
      </c>
      <c r="H31" s="77">
        <v>620</v>
      </c>
      <c r="I31" s="80">
        <v>620</v>
      </c>
      <c r="J31" s="80">
        <v>620</v>
      </c>
      <c r="K31" s="80">
        <v>620</v>
      </c>
      <c r="L31" s="80">
        <v>620</v>
      </c>
      <c r="M31" s="78">
        <v>620</v>
      </c>
      <c r="N31" s="78">
        <v>620</v>
      </c>
      <c r="O31" s="78">
        <v>620</v>
      </c>
    </row>
    <row r="32" spans="1:15">
      <c r="A32" s="92" t="s">
        <v>322</v>
      </c>
      <c r="B32" s="79">
        <v>7522</v>
      </c>
      <c r="C32" s="79">
        <v>7532</v>
      </c>
      <c r="D32" s="79">
        <v>7514</v>
      </c>
      <c r="E32" s="79">
        <v>7498</v>
      </c>
      <c r="F32" s="79">
        <v>7511</v>
      </c>
      <c r="G32" s="79">
        <v>7511</v>
      </c>
      <c r="H32" s="79">
        <v>7520</v>
      </c>
      <c r="I32" s="80">
        <v>7502</v>
      </c>
      <c r="J32" s="80">
        <v>7488</v>
      </c>
      <c r="K32" s="80">
        <v>7469</v>
      </c>
      <c r="L32" s="80">
        <v>7439</v>
      </c>
      <c r="M32" s="80">
        <v>7438</v>
      </c>
      <c r="N32" s="80">
        <v>7435</v>
      </c>
      <c r="O32" s="80">
        <v>7413</v>
      </c>
    </row>
    <row r="33" spans="1:15">
      <c r="A33" s="92" t="s">
        <v>323</v>
      </c>
      <c r="B33" s="79">
        <v>7358</v>
      </c>
      <c r="C33" s="79">
        <v>7348</v>
      </c>
      <c r="D33" s="79">
        <v>7366</v>
      </c>
      <c r="E33" s="79">
        <v>7382</v>
      </c>
      <c r="F33" s="79">
        <v>7369</v>
      </c>
      <c r="G33" s="79">
        <v>7369</v>
      </c>
      <c r="H33" s="79">
        <v>7360</v>
      </c>
      <c r="I33" s="80">
        <v>7378</v>
      </c>
      <c r="J33" s="80">
        <v>7392</v>
      </c>
      <c r="K33" s="80">
        <v>7411</v>
      </c>
      <c r="L33" s="80">
        <v>7441</v>
      </c>
      <c r="M33" s="80">
        <v>7442</v>
      </c>
      <c r="N33" s="80">
        <v>7445</v>
      </c>
      <c r="O33" s="80">
        <v>7467</v>
      </c>
    </row>
    <row r="34" spans="1:15">
      <c r="A34" s="98" t="s">
        <v>324</v>
      </c>
      <c r="B34" s="79">
        <v>14880</v>
      </c>
      <c r="C34" s="79">
        <v>14880</v>
      </c>
      <c r="D34" s="79">
        <v>14880</v>
      </c>
      <c r="E34" s="79">
        <v>14880</v>
      </c>
      <c r="F34" s="79">
        <v>14880</v>
      </c>
      <c r="G34" s="79">
        <v>14880</v>
      </c>
      <c r="H34" s="79">
        <v>14880</v>
      </c>
      <c r="I34" s="80">
        <v>14880</v>
      </c>
      <c r="J34" s="80">
        <v>14880</v>
      </c>
      <c r="K34" s="80">
        <v>14880</v>
      </c>
      <c r="L34" s="80">
        <v>14880</v>
      </c>
      <c r="M34" s="80">
        <v>14880</v>
      </c>
      <c r="N34" s="80">
        <v>14880</v>
      </c>
      <c r="O34" s="80">
        <v>14880</v>
      </c>
    </row>
    <row r="35" spans="1:15">
      <c r="A35" s="93" t="s">
        <v>325</v>
      </c>
      <c r="B35" s="145"/>
      <c r="C35" s="145"/>
      <c r="D35" s="145"/>
      <c r="E35" s="145"/>
      <c r="F35" s="145"/>
      <c r="G35" s="145"/>
      <c r="H35" s="145"/>
      <c r="I35" s="149"/>
      <c r="J35" s="149"/>
      <c r="K35" s="149"/>
      <c r="L35" s="149"/>
      <c r="M35" s="149"/>
      <c r="N35" s="149"/>
      <c r="O35" s="149"/>
    </row>
    <row r="36" spans="1:15">
      <c r="A36" s="98" t="s">
        <v>326</v>
      </c>
      <c r="B36" s="166">
        <v>33.799999999999997</v>
      </c>
      <c r="C36" s="166">
        <v>28.7</v>
      </c>
      <c r="D36" s="166">
        <v>27</v>
      </c>
      <c r="E36" s="166">
        <v>27.5</v>
      </c>
      <c r="F36" s="166">
        <v>20.399999999999999</v>
      </c>
      <c r="G36" s="166">
        <v>21.2</v>
      </c>
      <c r="H36" s="166">
        <v>22.2</v>
      </c>
      <c r="I36" s="167">
        <v>23.5</v>
      </c>
      <c r="J36" s="167">
        <v>21.554487179487179</v>
      </c>
      <c r="K36" s="167">
        <v>27.165617887267373</v>
      </c>
      <c r="L36" s="167">
        <v>32.47748353273289</v>
      </c>
      <c r="M36" s="167">
        <v>25.961279913955366</v>
      </c>
      <c r="N36" s="167">
        <v>28.217888365837258</v>
      </c>
      <c r="O36" s="167">
        <v>25.92742479428032</v>
      </c>
    </row>
    <row r="37" spans="1:15">
      <c r="A37" s="98" t="s">
        <v>327</v>
      </c>
      <c r="B37" s="166">
        <v>54.6</v>
      </c>
      <c r="C37" s="166">
        <v>55.7</v>
      </c>
      <c r="D37" s="166">
        <v>58.9</v>
      </c>
      <c r="E37" s="166">
        <v>58.5</v>
      </c>
      <c r="F37" s="166">
        <v>60.2</v>
      </c>
      <c r="G37" s="166">
        <v>60</v>
      </c>
      <c r="H37" s="166">
        <v>62</v>
      </c>
      <c r="I37" s="167">
        <v>63.6</v>
      </c>
      <c r="J37" s="167">
        <v>63.541666666666664</v>
      </c>
      <c r="K37" s="167">
        <v>59.700093720712275</v>
      </c>
      <c r="L37" s="167">
        <v>57.104449522785316</v>
      </c>
      <c r="M37" s="167">
        <v>62.570583490185541</v>
      </c>
      <c r="N37" s="167">
        <v>59.15265635507734</v>
      </c>
      <c r="O37" s="167">
        <v>62.727640631323354</v>
      </c>
    </row>
    <row r="38" spans="1:15">
      <c r="A38" s="98" t="s">
        <v>328</v>
      </c>
      <c r="B38" s="166">
        <v>8.6</v>
      </c>
      <c r="C38" s="166">
        <v>12.2</v>
      </c>
      <c r="D38" s="166">
        <v>11.5</v>
      </c>
      <c r="E38" s="166">
        <v>10.199999999999999</v>
      </c>
      <c r="F38" s="166">
        <v>16.2</v>
      </c>
      <c r="G38" s="166">
        <v>15.5</v>
      </c>
      <c r="H38" s="166">
        <v>12.9</v>
      </c>
      <c r="I38" s="167">
        <v>10.7</v>
      </c>
      <c r="J38" s="167">
        <v>11.885683760683762</v>
      </c>
      <c r="K38" s="167">
        <v>9.4657919400187449</v>
      </c>
      <c r="L38" s="167">
        <v>7.9849442129318451</v>
      </c>
      <c r="M38" s="167">
        <v>8.9271309491798867</v>
      </c>
      <c r="N38" s="167">
        <v>8.4061869535978477</v>
      </c>
      <c r="O38" s="167">
        <v>8.8358289491433961</v>
      </c>
    </row>
    <row r="39" spans="1:15">
      <c r="A39" s="98" t="s">
        <v>329</v>
      </c>
      <c r="B39" s="166">
        <v>1.1000000000000001</v>
      </c>
      <c r="C39" s="166">
        <v>0.9</v>
      </c>
      <c r="D39" s="166">
        <v>1.2</v>
      </c>
      <c r="E39" s="166">
        <v>1.3</v>
      </c>
      <c r="F39" s="166">
        <v>1.4</v>
      </c>
      <c r="G39" s="166">
        <v>1</v>
      </c>
      <c r="H39" s="166">
        <v>0.9</v>
      </c>
      <c r="I39" s="167">
        <v>0.9</v>
      </c>
      <c r="J39" s="167">
        <v>1.3354700854700854</v>
      </c>
      <c r="K39" s="167">
        <v>0.88365243004418259</v>
      </c>
      <c r="L39" s="167">
        <v>0.82000268853340497</v>
      </c>
      <c r="M39" s="167">
        <v>1.398225329389621</v>
      </c>
      <c r="N39" s="167">
        <v>1.1297915265635508</v>
      </c>
      <c r="O39" s="167">
        <v>1.3</v>
      </c>
    </row>
    <row r="40" spans="1:15">
      <c r="A40" s="98" t="s">
        <v>330</v>
      </c>
      <c r="B40" s="166">
        <v>2</v>
      </c>
      <c r="C40" s="166">
        <v>2.5</v>
      </c>
      <c r="D40" s="166">
        <v>1.4</v>
      </c>
      <c r="E40" s="166">
        <v>2.5</v>
      </c>
      <c r="F40" s="166">
        <v>1.7</v>
      </c>
      <c r="G40" s="166">
        <v>2.2999999999999998</v>
      </c>
      <c r="H40" s="166">
        <v>2.1</v>
      </c>
      <c r="I40" s="167">
        <v>1.3</v>
      </c>
      <c r="J40" s="167">
        <v>1.6826923076923077</v>
      </c>
      <c r="K40" s="167">
        <v>2.7848440219574244</v>
      </c>
      <c r="L40" s="167">
        <v>1.6131200430165435</v>
      </c>
      <c r="M40" s="167">
        <v>1.1427803172895854</v>
      </c>
      <c r="N40" s="167">
        <v>3.0934767989240068</v>
      </c>
      <c r="O40" s="167">
        <v>1.3354917037636618</v>
      </c>
    </row>
    <row r="41" spans="1:15">
      <c r="A41" s="93" t="s">
        <v>331</v>
      </c>
      <c r="B41" s="166"/>
      <c r="C41" s="166"/>
      <c r="D41" s="166"/>
      <c r="E41" s="166"/>
      <c r="F41" s="166"/>
      <c r="G41" s="166"/>
      <c r="H41" s="166"/>
      <c r="I41" s="167"/>
      <c r="J41" s="167"/>
      <c r="K41" s="167"/>
      <c r="L41" s="167"/>
      <c r="M41" s="167"/>
      <c r="N41" s="167"/>
      <c r="O41" s="167"/>
    </row>
    <row r="42" spans="1:15">
      <c r="A42" s="98" t="s">
        <v>326</v>
      </c>
      <c r="B42" s="166">
        <v>23.9</v>
      </c>
      <c r="C42" s="166">
        <v>19.5</v>
      </c>
      <c r="D42" s="166">
        <v>18.3</v>
      </c>
      <c r="E42" s="166">
        <v>20.399999999999999</v>
      </c>
      <c r="F42" s="166">
        <v>13.5</v>
      </c>
      <c r="G42" s="166">
        <v>13.1</v>
      </c>
      <c r="H42" s="166">
        <v>13.7</v>
      </c>
      <c r="I42" s="167">
        <v>15.9</v>
      </c>
      <c r="J42" s="167">
        <v>13.920454545454545</v>
      </c>
      <c r="K42" s="167">
        <v>21.414114154635001</v>
      </c>
      <c r="L42" s="167">
        <v>23.679612955247951</v>
      </c>
      <c r="M42" s="167">
        <v>17.669981187852731</v>
      </c>
      <c r="N42" s="167">
        <v>16.1316319677636</v>
      </c>
      <c r="O42" s="167">
        <v>17.49029061202625</v>
      </c>
    </row>
    <row r="43" spans="1:15">
      <c r="A43" s="98" t="s">
        <v>327</v>
      </c>
      <c r="B43" s="166">
        <v>61.7</v>
      </c>
      <c r="C43" s="166">
        <v>63.2</v>
      </c>
      <c r="D43" s="166">
        <v>62.6</v>
      </c>
      <c r="E43" s="166">
        <v>63.6</v>
      </c>
      <c r="F43" s="166">
        <v>63.2</v>
      </c>
      <c r="G43" s="166">
        <v>62.5</v>
      </c>
      <c r="H43" s="166">
        <v>66.8</v>
      </c>
      <c r="I43" s="167">
        <v>65.7</v>
      </c>
      <c r="J43" s="167">
        <v>65.408549783549788</v>
      </c>
      <c r="K43" s="167">
        <v>62.461206314937257</v>
      </c>
      <c r="L43" s="167">
        <v>63.109797070286255</v>
      </c>
      <c r="M43" s="167">
        <v>58.82827196990057</v>
      </c>
      <c r="N43" s="167">
        <v>63.22364002686367</v>
      </c>
      <c r="O43" s="167">
        <v>64.122137404580144</v>
      </c>
    </row>
    <row r="44" spans="1:15">
      <c r="A44" s="98" t="s">
        <v>328</v>
      </c>
      <c r="B44" s="166">
        <v>10.9</v>
      </c>
      <c r="C44" s="166">
        <v>14.3</v>
      </c>
      <c r="D44" s="166">
        <v>14.9</v>
      </c>
      <c r="E44" s="166">
        <v>13.5</v>
      </c>
      <c r="F44" s="166">
        <v>19.899999999999999</v>
      </c>
      <c r="G44" s="166">
        <v>20.9</v>
      </c>
      <c r="H44" s="166">
        <v>16.3</v>
      </c>
      <c r="I44" s="167">
        <v>15.7</v>
      </c>
      <c r="J44" s="167">
        <v>16.801948051948052</v>
      </c>
      <c r="K44" s="167">
        <v>12.818782890298206</v>
      </c>
      <c r="L44" s="167">
        <v>10.253998118532454</v>
      </c>
      <c r="M44" s="167">
        <v>18.059661381349098</v>
      </c>
      <c r="N44" s="167">
        <v>15.728676964405642</v>
      </c>
      <c r="O44" s="167">
        <v>13.954734163653409</v>
      </c>
    </row>
    <row r="45" spans="1:15">
      <c r="A45" s="98" t="s">
        <v>329</v>
      </c>
      <c r="B45" s="166">
        <v>0.9</v>
      </c>
      <c r="C45" s="166">
        <v>0.9</v>
      </c>
      <c r="D45" s="166">
        <v>1.3</v>
      </c>
      <c r="E45" s="166">
        <v>1</v>
      </c>
      <c r="F45" s="166">
        <v>1.4</v>
      </c>
      <c r="G45" s="166">
        <v>1.6</v>
      </c>
      <c r="H45" s="166">
        <v>1.6</v>
      </c>
      <c r="I45" s="167">
        <v>1.3</v>
      </c>
      <c r="J45" s="167">
        <v>1.5286796536796536</v>
      </c>
      <c r="K45" s="167">
        <v>1.4033193900958034</v>
      </c>
      <c r="L45" s="167">
        <v>1.3170272812793979</v>
      </c>
      <c r="M45" s="167">
        <v>3.3458747648481593</v>
      </c>
      <c r="N45" s="167">
        <v>3.183344526527871</v>
      </c>
      <c r="O45" s="167">
        <v>2.4</v>
      </c>
    </row>
    <row r="46" spans="1:15">
      <c r="A46" s="98" t="s">
        <v>330</v>
      </c>
      <c r="B46" s="166">
        <v>2.6</v>
      </c>
      <c r="C46" s="166">
        <v>2.1</v>
      </c>
      <c r="D46" s="166">
        <v>3</v>
      </c>
      <c r="E46" s="166">
        <v>1.6</v>
      </c>
      <c r="F46" s="166">
        <v>2</v>
      </c>
      <c r="G46" s="166">
        <v>1.9</v>
      </c>
      <c r="H46" s="166">
        <v>1.6</v>
      </c>
      <c r="I46" s="167">
        <v>1.5</v>
      </c>
      <c r="J46" s="167">
        <v>2.3403679653679652</v>
      </c>
      <c r="K46" s="167">
        <v>1.9025772500337323</v>
      </c>
      <c r="L46" s="167">
        <v>1.6395645746539453</v>
      </c>
      <c r="M46" s="167">
        <v>2.0962106960494458</v>
      </c>
      <c r="N46" s="167">
        <v>1.7327065144392213</v>
      </c>
      <c r="O46" s="167">
        <v>1.9552698540243734</v>
      </c>
    </row>
    <row r="47" spans="1:15">
      <c r="A47" s="93" t="s">
        <v>332</v>
      </c>
      <c r="B47" s="166"/>
      <c r="C47" s="166"/>
      <c r="D47" s="166"/>
      <c r="E47" s="166"/>
      <c r="F47" s="166"/>
      <c r="G47" s="166"/>
      <c r="H47" s="166"/>
      <c r="I47" s="167"/>
      <c r="J47" s="167"/>
      <c r="K47" s="167"/>
      <c r="L47" s="167"/>
      <c r="M47" s="167"/>
      <c r="N47" s="167"/>
      <c r="O47" s="167"/>
    </row>
    <row r="48" spans="1:15">
      <c r="A48" s="98" t="s">
        <v>326</v>
      </c>
      <c r="B48" s="166">
        <v>28.9</v>
      </c>
      <c r="C48" s="166">
        <v>24.2</v>
      </c>
      <c r="D48" s="166">
        <v>22.7</v>
      </c>
      <c r="E48" s="166">
        <v>24</v>
      </c>
      <c r="F48" s="166">
        <v>17</v>
      </c>
      <c r="G48" s="166">
        <v>17.2</v>
      </c>
      <c r="H48" s="166">
        <v>18</v>
      </c>
      <c r="I48" s="167">
        <v>19.7</v>
      </c>
      <c r="J48" s="167">
        <v>17.762096774193548</v>
      </c>
      <c r="K48" s="167">
        <v>24.301075268817204</v>
      </c>
      <c r="L48" s="167">
        <v>28.077956989247312</v>
      </c>
      <c r="M48" s="167">
        <v>21.814516129032256</v>
      </c>
      <c r="N48" s="167">
        <v>22.170698924731184</v>
      </c>
      <c r="O48" s="167">
        <v>21.693548387096776</v>
      </c>
    </row>
    <row r="49" spans="1:19">
      <c r="A49" s="98" t="s">
        <v>327</v>
      </c>
      <c r="B49" s="166">
        <v>58.1</v>
      </c>
      <c r="C49" s="166">
        <v>59.4</v>
      </c>
      <c r="D49" s="166">
        <v>60.7</v>
      </c>
      <c r="E49" s="166">
        <v>61</v>
      </c>
      <c r="F49" s="166">
        <v>61.7</v>
      </c>
      <c r="G49" s="166">
        <v>61.2</v>
      </c>
      <c r="H49" s="166">
        <v>64.400000000000006</v>
      </c>
      <c r="I49" s="167">
        <v>64.7</v>
      </c>
      <c r="J49" s="167">
        <v>64.469086021505376</v>
      </c>
      <c r="K49" s="167">
        <v>61.075268817204297</v>
      </c>
      <c r="L49" s="167">
        <v>60.107526881720432</v>
      </c>
      <c r="M49" s="167">
        <v>60.698924731182792</v>
      </c>
      <c r="N49" s="167">
        <v>61.189516129032263</v>
      </c>
      <c r="O49" s="167">
        <v>63.427419354838712</v>
      </c>
    </row>
    <row r="50" spans="1:19">
      <c r="A50" s="98" t="s">
        <v>328</v>
      </c>
      <c r="B50" s="166">
        <v>9.6999999999999993</v>
      </c>
      <c r="C50" s="166">
        <v>13.2</v>
      </c>
      <c r="D50" s="166">
        <v>13.2</v>
      </c>
      <c r="E50" s="166">
        <v>11.9</v>
      </c>
      <c r="F50" s="166">
        <v>18</v>
      </c>
      <c r="G50" s="166">
        <v>18.2</v>
      </c>
      <c r="H50" s="166">
        <v>14.6</v>
      </c>
      <c r="I50" s="167">
        <v>13.1</v>
      </c>
      <c r="J50" s="167">
        <v>14.327956989247312</v>
      </c>
      <c r="K50" s="167">
        <v>11.135752688172044</v>
      </c>
      <c r="L50" s="167">
        <v>9.1196236559139798</v>
      </c>
      <c r="M50" s="167">
        <v>13.494623655913978</v>
      </c>
      <c r="N50" s="167">
        <v>12.06989247311828</v>
      </c>
      <c r="O50" s="167">
        <v>11.404569892473118</v>
      </c>
    </row>
    <row r="51" spans="1:19">
      <c r="A51" s="98" t="s">
        <v>329</v>
      </c>
      <c r="B51" s="166">
        <v>1</v>
      </c>
      <c r="C51" s="166">
        <v>0.9</v>
      </c>
      <c r="D51" s="166">
        <v>1.2</v>
      </c>
      <c r="E51" s="166">
        <v>1.1000000000000001</v>
      </c>
      <c r="F51" s="166">
        <v>1.4</v>
      </c>
      <c r="G51" s="166">
        <v>1.3</v>
      </c>
      <c r="H51" s="166">
        <v>1.2</v>
      </c>
      <c r="I51" s="167">
        <v>1.1000000000000001</v>
      </c>
      <c r="J51" s="167">
        <v>1.4314516129032258</v>
      </c>
      <c r="K51" s="167">
        <v>1.14247311827957</v>
      </c>
      <c r="L51" s="167">
        <v>1.0685483870967742</v>
      </c>
      <c r="M51" s="167">
        <v>2.3723118279569895</v>
      </c>
      <c r="N51" s="167">
        <v>2.157258064516129</v>
      </c>
      <c r="O51" s="167">
        <v>1.9</v>
      </c>
      <c r="S51" s="604"/>
    </row>
    <row r="52" spans="1:19" ht="13.5" thickBot="1">
      <c r="A52" s="98" t="s">
        <v>330</v>
      </c>
      <c r="B52" s="166">
        <v>2.2999999999999998</v>
      </c>
      <c r="C52" s="166">
        <v>2.2999999999999998</v>
      </c>
      <c r="D52" s="166">
        <v>2.2000000000000002</v>
      </c>
      <c r="E52" s="166">
        <v>2</v>
      </c>
      <c r="F52" s="166">
        <v>1.9</v>
      </c>
      <c r="G52" s="166">
        <v>2.1</v>
      </c>
      <c r="H52" s="166">
        <v>1.8</v>
      </c>
      <c r="I52" s="166">
        <v>1.4</v>
      </c>
      <c r="J52" s="166">
        <v>2.0094086021505375</v>
      </c>
      <c r="K52" s="166">
        <v>2.3454301075268891</v>
      </c>
      <c r="L52" s="166">
        <v>1.6263440860215022</v>
      </c>
      <c r="M52" s="167">
        <v>1.6196236559139838</v>
      </c>
      <c r="N52" s="179">
        <v>2.4126344086021438</v>
      </c>
      <c r="O52" s="179">
        <v>1.6465053763440896</v>
      </c>
    </row>
    <row r="53" spans="1:19">
      <c r="A53" s="1293" t="s">
        <v>333</v>
      </c>
      <c r="B53" s="1293"/>
      <c r="C53" s="1293"/>
      <c r="D53" s="1293"/>
      <c r="E53" s="102"/>
      <c r="F53" s="102"/>
      <c r="G53" s="102"/>
      <c r="H53" s="102"/>
      <c r="I53" s="102"/>
      <c r="J53" s="102"/>
      <c r="K53" s="102"/>
      <c r="L53" s="102"/>
      <c r="M53" s="102"/>
    </row>
  </sheetData>
  <mergeCells count="4">
    <mergeCell ref="A1:O1"/>
    <mergeCell ref="A3:O3"/>
    <mergeCell ref="A28:D28"/>
    <mergeCell ref="A53:D53"/>
  </mergeCells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>
  <sheetPr codeName="Hoja98">
    <tabColor rgb="FFFF0000"/>
    <pageSetUpPr fitToPage="1"/>
  </sheetPr>
  <dimension ref="A1:V46"/>
  <sheetViews>
    <sheetView view="pageBreakPreview" zoomScale="85" zoomScaleNormal="75" workbookViewId="0">
      <selection activeCell="E26" sqref="E26"/>
    </sheetView>
  </sheetViews>
  <sheetFormatPr baseColWidth="10" defaultColWidth="11.42578125" defaultRowHeight="12.75"/>
  <cols>
    <col min="1" max="1" width="11.42578125" style="598"/>
    <col min="2" max="22" width="7.28515625" style="598" customWidth="1"/>
    <col min="23" max="16384" width="11.42578125" style="598"/>
  </cols>
  <sheetData>
    <row r="1" spans="1:22" ht="18">
      <c r="A1" s="1150" t="s">
        <v>312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0"/>
      <c r="Q1" s="161"/>
      <c r="R1" s="161"/>
      <c r="S1" s="161"/>
      <c r="T1" s="161"/>
      <c r="U1" s="161"/>
      <c r="V1" s="161"/>
    </row>
    <row r="3" spans="1:22" ht="15">
      <c r="A3" s="1129" t="s">
        <v>710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04"/>
      <c r="R3" s="104"/>
      <c r="S3" s="104"/>
      <c r="T3" s="104"/>
      <c r="U3" s="104"/>
      <c r="V3" s="104"/>
    </row>
    <row r="46" spans="1:1">
      <c r="A46" s="190"/>
    </row>
  </sheetData>
  <mergeCells count="2">
    <mergeCell ref="A1:P1"/>
    <mergeCell ref="A3:P3"/>
  </mergeCells>
  <printOptions horizontalCentered="1"/>
  <pageMargins left="0.78740157480314965" right="0.78740157480314965" top="0.59055118110236227" bottom="0.98425196850393704" header="0" footer="0"/>
  <pageSetup paperSize="9" scale="86" orientation="landscape" r:id="rId1"/>
  <headerFooter alignWithMargins="0"/>
  <colBreaks count="1" manualBreakCount="1">
    <brk id="11" max="1048575" man="1"/>
  </colBreaks>
  <drawing r:id="rId2"/>
</worksheet>
</file>

<file path=xl/worksheets/sheet98.xml><?xml version="1.0" encoding="utf-8"?>
<worksheet xmlns="http://schemas.openxmlformats.org/spreadsheetml/2006/main" xmlns:r="http://schemas.openxmlformats.org/officeDocument/2006/relationships">
  <sheetPr codeName="Hoja99">
    <tabColor rgb="FFFF0000"/>
    <pageSetUpPr fitToPage="1"/>
  </sheetPr>
  <dimension ref="A1:G23"/>
  <sheetViews>
    <sheetView view="pageBreakPreview" zoomScale="75" zoomScaleNormal="75" workbookViewId="0">
      <selection activeCell="E26" sqref="E26"/>
    </sheetView>
  </sheetViews>
  <sheetFormatPr baseColWidth="10" defaultRowHeight="12.75"/>
  <cols>
    <col min="1" max="1" width="65.85546875" style="598" customWidth="1"/>
    <col min="2" max="4" width="16.7109375" style="598" customWidth="1"/>
    <col min="5" max="5" width="5" style="598" customWidth="1"/>
    <col min="6" max="16384" width="11.42578125" style="598"/>
  </cols>
  <sheetData>
    <row r="1" spans="1:7" ht="18">
      <c r="A1" s="1150" t="s">
        <v>312</v>
      </c>
      <c r="B1" s="1150"/>
      <c r="C1" s="1150"/>
      <c r="D1" s="1150"/>
    </row>
    <row r="3" spans="1:7" ht="15">
      <c r="A3" s="1129" t="s">
        <v>1190</v>
      </c>
      <c r="B3" s="1129"/>
      <c r="C3" s="1129"/>
      <c r="D3" s="1129"/>
      <c r="E3" s="104"/>
      <c r="F3" s="104"/>
      <c r="G3" s="104"/>
    </row>
    <row r="4" spans="1:7" ht="13.5" thickBot="1">
      <c r="A4" s="89"/>
      <c r="B4" s="89"/>
      <c r="C4" s="89"/>
      <c r="D4" s="89"/>
    </row>
    <row r="5" spans="1:7" ht="34.5" customHeight="1" thickBot="1">
      <c r="A5" s="621"/>
      <c r="B5" s="622" t="s">
        <v>1189</v>
      </c>
      <c r="C5" s="602" t="s">
        <v>1188</v>
      </c>
      <c r="D5" s="601" t="s">
        <v>1187</v>
      </c>
    </row>
    <row r="6" spans="1:7">
      <c r="A6" s="91" t="s">
        <v>320</v>
      </c>
      <c r="B6" s="611">
        <v>620</v>
      </c>
      <c r="C6" s="199">
        <v>5672</v>
      </c>
      <c r="D6" s="78">
        <v>620</v>
      </c>
    </row>
    <row r="7" spans="1:7">
      <c r="A7" s="92" t="s">
        <v>322</v>
      </c>
      <c r="B7" s="610">
        <v>7435</v>
      </c>
      <c r="C7" s="200">
        <v>53179</v>
      </c>
      <c r="D7" s="80">
        <v>7413</v>
      </c>
    </row>
    <row r="8" spans="1:7">
      <c r="A8" s="92" t="s">
        <v>323</v>
      </c>
      <c r="B8" s="610">
        <v>7445</v>
      </c>
      <c r="C8" s="200">
        <v>48936</v>
      </c>
      <c r="D8" s="80">
        <v>7467</v>
      </c>
    </row>
    <row r="9" spans="1:7">
      <c r="A9" s="92" t="s">
        <v>507</v>
      </c>
      <c r="B9" s="610">
        <v>14880</v>
      </c>
      <c r="C9" s="200">
        <v>102115</v>
      </c>
      <c r="D9" s="80">
        <f>D7+D8</f>
        <v>14880</v>
      </c>
    </row>
    <row r="10" spans="1:7">
      <c r="A10" s="93" t="s">
        <v>325</v>
      </c>
      <c r="B10" s="609"/>
      <c r="C10" s="92"/>
      <c r="D10" s="149"/>
    </row>
    <row r="11" spans="1:7">
      <c r="A11" s="92" t="s">
        <v>334</v>
      </c>
      <c r="B11" s="608">
        <v>28.217888365837258</v>
      </c>
      <c r="C11" s="607">
        <v>34.5</v>
      </c>
      <c r="D11" s="167">
        <v>25.9</v>
      </c>
    </row>
    <row r="12" spans="1:7">
      <c r="A12" s="92" t="s">
        <v>335</v>
      </c>
      <c r="B12" s="608">
        <v>59.15265635507734</v>
      </c>
      <c r="C12" s="607">
        <v>49.7</v>
      </c>
      <c r="D12" s="167">
        <v>62.7</v>
      </c>
    </row>
    <row r="13" spans="1:7">
      <c r="A13" s="92" t="s">
        <v>336</v>
      </c>
      <c r="B13" s="608">
        <v>12.629455279085406</v>
      </c>
      <c r="C13" s="607">
        <v>15.8</v>
      </c>
      <c r="D13" s="167">
        <f>100-D11-D12</f>
        <v>11.399999999999991</v>
      </c>
    </row>
    <row r="14" spans="1:7">
      <c r="A14" s="93" t="s">
        <v>337</v>
      </c>
      <c r="B14" s="608"/>
      <c r="C14" s="607"/>
      <c r="D14" s="167"/>
    </row>
    <row r="15" spans="1:7">
      <c r="A15" s="92" t="s">
        <v>334</v>
      </c>
      <c r="B15" s="608">
        <v>16.1316319677636</v>
      </c>
      <c r="C15" s="607">
        <v>29.4</v>
      </c>
      <c r="D15" s="167">
        <v>17.5</v>
      </c>
    </row>
    <row r="16" spans="1:7">
      <c r="A16" s="92" t="s">
        <v>335</v>
      </c>
      <c r="B16" s="608">
        <v>63.22364002686367</v>
      </c>
      <c r="C16" s="607">
        <v>45</v>
      </c>
      <c r="D16" s="167">
        <v>64.099999999999994</v>
      </c>
    </row>
    <row r="17" spans="1:4">
      <c r="A17" s="92" t="s">
        <v>336</v>
      </c>
      <c r="B17" s="608">
        <v>20.644728005372734</v>
      </c>
      <c r="C17" s="607">
        <v>25.6</v>
      </c>
      <c r="D17" s="167">
        <f>100-D15-D16</f>
        <v>18.400000000000006</v>
      </c>
    </row>
    <row r="18" spans="1:4">
      <c r="A18" s="93" t="s">
        <v>338</v>
      </c>
      <c r="B18" s="608"/>
      <c r="C18" s="607"/>
      <c r="D18" s="167"/>
    </row>
    <row r="19" spans="1:4">
      <c r="A19" s="92" t="s">
        <v>334</v>
      </c>
      <c r="B19" s="608">
        <v>22.170698924731184</v>
      </c>
      <c r="C19" s="607">
        <v>32.1</v>
      </c>
      <c r="D19" s="167">
        <v>21.7</v>
      </c>
    </row>
    <row r="20" spans="1:4">
      <c r="A20" s="92" t="s">
        <v>335</v>
      </c>
      <c r="B20" s="608">
        <v>61.189516129032263</v>
      </c>
      <c r="C20" s="607">
        <v>47.4</v>
      </c>
      <c r="D20" s="167">
        <v>63.4</v>
      </c>
    </row>
    <row r="21" spans="1:4" ht="13.5" thickBot="1">
      <c r="A21" s="172" t="s">
        <v>336</v>
      </c>
      <c r="B21" s="606">
        <v>16.639784946236553</v>
      </c>
      <c r="C21" s="605">
        <v>20.5</v>
      </c>
      <c r="D21" s="179">
        <f>100-D19-D20</f>
        <v>14.899999999999999</v>
      </c>
    </row>
    <row r="22" spans="1:4">
      <c r="A22" s="1296" t="s">
        <v>339</v>
      </c>
      <c r="B22" s="1296"/>
      <c r="C22" s="102"/>
      <c r="D22" s="102"/>
    </row>
    <row r="23" spans="1:4">
      <c r="A23" s="1297" t="s">
        <v>1186</v>
      </c>
      <c r="B23" s="1123"/>
      <c r="C23" s="1123"/>
    </row>
  </sheetData>
  <mergeCells count="4">
    <mergeCell ref="A1:D1"/>
    <mergeCell ref="A3:D3"/>
    <mergeCell ref="A22:B22"/>
    <mergeCell ref="A23:C23"/>
  </mergeCells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>
  <sheetPr codeName="Hoja100">
    <pageSetUpPr fitToPage="1"/>
  </sheetPr>
  <dimension ref="A1:O38"/>
  <sheetViews>
    <sheetView view="pageBreakPreview" zoomScale="75" zoomScaleNormal="75" workbookViewId="0">
      <selection activeCell="M29" sqref="M29"/>
    </sheetView>
  </sheetViews>
  <sheetFormatPr baseColWidth="10" defaultRowHeight="12.75"/>
  <cols>
    <col min="1" max="1" width="15.42578125" style="664" customWidth="1"/>
    <col min="2" max="2" width="27.5703125" style="664" customWidth="1"/>
    <col min="3" max="3" width="16.5703125" style="664" customWidth="1"/>
    <col min="4" max="14" width="15.42578125" style="664" customWidth="1"/>
    <col min="15" max="15" width="6.140625" style="664" customWidth="1"/>
    <col min="16" max="16384" width="11.42578125" style="664"/>
  </cols>
  <sheetData>
    <row r="1" spans="1:15" ht="18">
      <c r="A1" s="1150" t="s">
        <v>312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</row>
    <row r="3" spans="1:15" ht="15" customHeight="1">
      <c r="A3" s="1295" t="s">
        <v>1368</v>
      </c>
      <c r="B3" s="1295"/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1295"/>
      <c r="N3" s="1295"/>
    </row>
    <row r="4" spans="1:15" ht="15" customHeight="1">
      <c r="A4" s="1295"/>
      <c r="B4" s="1295"/>
      <c r="C4" s="1295"/>
      <c r="D4" s="1295"/>
      <c r="E4" s="1295"/>
      <c r="F4" s="1295"/>
      <c r="G4" s="1295"/>
      <c r="H4" s="1295"/>
      <c r="I4" s="1295"/>
      <c r="J4" s="1295"/>
      <c r="K4" s="1295"/>
      <c r="L4" s="1295"/>
      <c r="M4" s="1295"/>
      <c r="N4" s="1295"/>
    </row>
    <row r="5" spans="1:15" ht="13.5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6"/>
    </row>
    <row r="6" spans="1:15" ht="26.25" customHeight="1">
      <c r="A6" s="1125" t="s">
        <v>340</v>
      </c>
      <c r="B6" s="1127" t="s">
        <v>341</v>
      </c>
      <c r="C6" s="1125"/>
      <c r="D6" s="995" t="s">
        <v>385</v>
      </c>
      <c r="E6" s="1168" t="s">
        <v>342</v>
      </c>
      <c r="F6" s="885" t="s">
        <v>343</v>
      </c>
      <c r="G6" s="885" t="s">
        <v>345</v>
      </c>
      <c r="H6" s="885" t="s">
        <v>346</v>
      </c>
      <c r="I6" s="885" t="s">
        <v>344</v>
      </c>
      <c r="J6" s="885" t="s">
        <v>386</v>
      </c>
      <c r="K6" s="885" t="s">
        <v>347</v>
      </c>
      <c r="L6" s="885" t="s">
        <v>1369</v>
      </c>
      <c r="M6" s="885" t="s">
        <v>387</v>
      </c>
      <c r="N6" s="999" t="s">
        <v>348</v>
      </c>
      <c r="O6" s="997"/>
    </row>
    <row r="7" spans="1:15" ht="21.75" customHeight="1" thickBot="1">
      <c r="A7" s="1126"/>
      <c r="B7" s="1128"/>
      <c r="C7" s="1126"/>
      <c r="D7" s="996" t="s">
        <v>388</v>
      </c>
      <c r="E7" s="1184"/>
      <c r="F7" s="1300" t="s">
        <v>389</v>
      </c>
      <c r="G7" s="1301"/>
      <c r="H7" s="1301"/>
      <c r="I7" s="1301"/>
      <c r="J7" s="1301"/>
      <c r="K7" s="1301"/>
      <c r="L7" s="1301"/>
      <c r="M7" s="1302"/>
      <c r="N7" s="1000" t="s">
        <v>390</v>
      </c>
      <c r="O7" s="997"/>
    </row>
    <row r="8" spans="1:15" ht="23.25" customHeight="1">
      <c r="A8" s="1298" t="s">
        <v>1370</v>
      </c>
      <c r="B8" s="144" t="s">
        <v>14</v>
      </c>
      <c r="C8" s="862">
        <v>1202</v>
      </c>
      <c r="D8" s="886">
        <v>20.564059900166388</v>
      </c>
      <c r="E8" s="886">
        <v>5.7945923460898507</v>
      </c>
      <c r="F8" s="402">
        <v>2.3111314475873539</v>
      </c>
      <c r="G8" s="402">
        <v>0.92498336106489176</v>
      </c>
      <c r="H8" s="402">
        <v>0.23608985024958404</v>
      </c>
      <c r="I8" s="402">
        <v>0.97101497504159717</v>
      </c>
      <c r="J8" s="402">
        <v>0.53378535773710478</v>
      </c>
      <c r="K8" s="402">
        <v>1.7804021739130436</v>
      </c>
      <c r="L8" s="402">
        <v>0.38173044925124788</v>
      </c>
      <c r="M8" s="402">
        <v>0.25776206322795342</v>
      </c>
      <c r="N8" s="403">
        <v>7.7585690515806993</v>
      </c>
      <c r="O8" s="6"/>
    </row>
    <row r="9" spans="1:15" ht="15" customHeight="1">
      <c r="A9" s="1299"/>
      <c r="B9" s="145" t="s">
        <v>349</v>
      </c>
      <c r="C9" s="864">
        <v>1558</v>
      </c>
      <c r="D9" s="887">
        <v>8.7246469833119384</v>
      </c>
      <c r="E9" s="887">
        <v>5.9413350449293967</v>
      </c>
      <c r="F9" s="231">
        <v>0.25347240051347875</v>
      </c>
      <c r="G9" s="231">
        <v>0.54613607188703461</v>
      </c>
      <c r="H9" s="231">
        <v>6.2240051347881901E-2</v>
      </c>
      <c r="I9" s="231">
        <v>0.38648908857509628</v>
      </c>
      <c r="J9" s="231">
        <v>0.4250320924261875</v>
      </c>
      <c r="K9" s="231">
        <v>0.71258937198067618</v>
      </c>
      <c r="L9" s="231">
        <v>0.20199679075738128</v>
      </c>
      <c r="M9" s="231">
        <v>0.19694480102695763</v>
      </c>
      <c r="N9" s="232">
        <v>4.2654685494223363</v>
      </c>
      <c r="O9" s="6"/>
    </row>
    <row r="10" spans="1:15" ht="15" customHeight="1">
      <c r="A10" s="1299" t="s">
        <v>1371</v>
      </c>
      <c r="B10" s="145" t="s">
        <v>14</v>
      </c>
      <c r="C10" s="864">
        <v>676</v>
      </c>
      <c r="D10" s="887">
        <v>33.625739644970416</v>
      </c>
      <c r="E10" s="887">
        <v>6.2542899408284018</v>
      </c>
      <c r="F10" s="231">
        <v>2.7484171597633136</v>
      </c>
      <c r="G10" s="231">
        <v>3.2325295857988174</v>
      </c>
      <c r="H10" s="231">
        <v>0.3585502958579882</v>
      </c>
      <c r="I10" s="231">
        <v>1.1517011834319526</v>
      </c>
      <c r="J10" s="231">
        <v>0.62115384615384617</v>
      </c>
      <c r="K10" s="231">
        <v>1.7742159763313607</v>
      </c>
      <c r="L10" s="231">
        <v>0.57048964497041421</v>
      </c>
      <c r="M10" s="231">
        <v>0.78710059171597635</v>
      </c>
      <c r="N10" s="232">
        <v>15.74423076923077</v>
      </c>
      <c r="O10" s="6"/>
    </row>
    <row r="11" spans="1:15" ht="15" customHeight="1">
      <c r="A11" s="1299"/>
      <c r="B11" s="145" t="s">
        <v>349</v>
      </c>
      <c r="C11" s="864">
        <v>863</v>
      </c>
      <c r="D11" s="887">
        <v>20.72885283893395</v>
      </c>
      <c r="E11" s="887">
        <v>6.1820393974507528</v>
      </c>
      <c r="F11" s="231">
        <v>0.2768250289687138</v>
      </c>
      <c r="G11" s="231">
        <v>2.0749015063731173</v>
      </c>
      <c r="H11" s="231">
        <v>0.16889918887601393</v>
      </c>
      <c r="I11" s="231">
        <v>0.74315179606025494</v>
      </c>
      <c r="J11" s="231">
        <v>0.36616454229432216</v>
      </c>
      <c r="K11" s="231">
        <v>1.3726535341830821</v>
      </c>
      <c r="L11" s="231">
        <v>0.37669061413673227</v>
      </c>
      <c r="M11" s="231">
        <v>0.62687137891077638</v>
      </c>
      <c r="N11" s="232">
        <v>4.3297798377752033</v>
      </c>
      <c r="O11" s="6"/>
    </row>
    <row r="12" spans="1:15" ht="15" customHeight="1">
      <c r="A12" s="1299" t="s">
        <v>1372</v>
      </c>
      <c r="B12" s="145" t="s">
        <v>14</v>
      </c>
      <c r="C12" s="864">
        <v>328</v>
      </c>
      <c r="D12" s="887">
        <v>20.417682926829269</v>
      </c>
      <c r="E12" s="887">
        <v>6.2484756097560972</v>
      </c>
      <c r="F12" s="231">
        <v>2.5553048780487808</v>
      </c>
      <c r="G12" s="231">
        <v>1.4456707317073172</v>
      </c>
      <c r="H12" s="231">
        <v>0.33679878048780487</v>
      </c>
      <c r="I12" s="231">
        <v>0.93378048780487799</v>
      </c>
      <c r="J12" s="231">
        <v>1.0387804878048779</v>
      </c>
      <c r="K12" s="231" t="s">
        <v>622</v>
      </c>
      <c r="L12" s="231">
        <v>0.13818292682926828</v>
      </c>
      <c r="M12" s="231">
        <v>0.22905487804878052</v>
      </c>
      <c r="N12" s="232">
        <v>12.096036585365853</v>
      </c>
      <c r="O12" s="6"/>
    </row>
    <row r="13" spans="1:15" ht="15" customHeight="1">
      <c r="A13" s="1299"/>
      <c r="B13" s="145" t="s">
        <v>349</v>
      </c>
      <c r="C13" s="864">
        <v>358</v>
      </c>
      <c r="D13" s="887">
        <v>14.533519553072626</v>
      </c>
      <c r="E13" s="887">
        <v>6.6223463687150845</v>
      </c>
      <c r="F13" s="231">
        <v>0.50706703910614515</v>
      </c>
      <c r="G13" s="231">
        <v>0.80388268156424569</v>
      </c>
      <c r="H13" s="231">
        <v>0.1123463687150838</v>
      </c>
      <c r="I13" s="231">
        <v>0.47888268156424579</v>
      </c>
      <c r="J13" s="231">
        <v>1.2636592178770949</v>
      </c>
      <c r="K13" s="231">
        <v>2.1715976331360947E-2</v>
      </c>
      <c r="L13" s="231">
        <v>0.2098435754189944</v>
      </c>
      <c r="M13" s="231">
        <v>0.29706703910614529</v>
      </c>
      <c r="N13" s="232">
        <v>21.685754189944134</v>
      </c>
      <c r="O13" s="6"/>
    </row>
    <row r="14" spans="1:15" ht="15" customHeight="1">
      <c r="A14" s="1299" t="s">
        <v>1373</v>
      </c>
      <c r="B14" s="145" t="s">
        <v>14</v>
      </c>
      <c r="C14" s="864">
        <v>282</v>
      </c>
      <c r="D14" s="887">
        <v>67.446808510638292</v>
      </c>
      <c r="E14" s="887">
        <v>6.4269503546099296</v>
      </c>
      <c r="F14" s="231">
        <v>6.083333333333333</v>
      </c>
      <c r="G14" s="231">
        <v>2.033617021276596</v>
      </c>
      <c r="H14" s="231">
        <v>1.230709219858156</v>
      </c>
      <c r="I14" s="231">
        <v>5.2428368794326232</v>
      </c>
      <c r="J14" s="231">
        <v>0.79152482269503543</v>
      </c>
      <c r="K14" s="231">
        <v>11.21296511627907</v>
      </c>
      <c r="L14" s="231">
        <v>1.170744680851064</v>
      </c>
      <c r="M14" s="231">
        <v>1.367340425531915</v>
      </c>
      <c r="N14" s="232">
        <v>35.934042553191489</v>
      </c>
      <c r="O14" s="6"/>
    </row>
    <row r="15" spans="1:15" ht="15" customHeight="1">
      <c r="A15" s="1299"/>
      <c r="B15" s="145" t="s">
        <v>349</v>
      </c>
      <c r="C15" s="864">
        <v>470</v>
      </c>
      <c r="D15" s="887">
        <v>34.436170212765958</v>
      </c>
      <c r="E15" s="887">
        <v>5.9817021276595748</v>
      </c>
      <c r="F15" s="231">
        <v>0.64170212765957435</v>
      </c>
      <c r="G15" s="231">
        <v>1.8547659574468083</v>
      </c>
      <c r="H15" s="231">
        <v>0.42078723404255319</v>
      </c>
      <c r="I15" s="231">
        <v>2.7547872340425532</v>
      </c>
      <c r="J15" s="231">
        <v>0.67382978723404252</v>
      </c>
      <c r="K15" s="231">
        <v>8.2531553398058257</v>
      </c>
      <c r="L15" s="231">
        <v>0.66626808510638291</v>
      </c>
      <c r="M15" s="231">
        <v>0.5628936170212766</v>
      </c>
      <c r="N15" s="232">
        <v>11.604255319148937</v>
      </c>
      <c r="O15" s="6"/>
    </row>
    <row r="16" spans="1:15" ht="15" customHeight="1">
      <c r="A16" s="1299" t="s">
        <v>1374</v>
      </c>
      <c r="B16" s="145" t="s">
        <v>14</v>
      </c>
      <c r="C16" s="864">
        <v>1045</v>
      </c>
      <c r="D16" s="887">
        <v>20.145454545454545</v>
      </c>
      <c r="E16" s="887">
        <v>6.0737799043062193</v>
      </c>
      <c r="F16" s="231">
        <v>2.2126698564593306</v>
      </c>
      <c r="G16" s="231">
        <v>1.1398277511961721</v>
      </c>
      <c r="H16" s="231">
        <v>0.21328229665071771</v>
      </c>
      <c r="I16" s="231">
        <v>0.98466028708133979</v>
      </c>
      <c r="J16" s="231">
        <v>0.31334673366834176</v>
      </c>
      <c r="K16" s="231">
        <v>3.7268390804597704</v>
      </c>
      <c r="L16" s="231">
        <v>0.17983878787878788</v>
      </c>
      <c r="M16" s="231">
        <v>0.2067081339712919</v>
      </c>
      <c r="N16" s="232">
        <v>4.3559808612440181</v>
      </c>
      <c r="O16" s="6"/>
    </row>
    <row r="17" spans="1:15" ht="15" customHeight="1">
      <c r="A17" s="1299"/>
      <c r="B17" s="145" t="s">
        <v>349</v>
      </c>
      <c r="C17" s="864">
        <v>1145</v>
      </c>
      <c r="D17" s="887">
        <v>15.199126637554585</v>
      </c>
      <c r="E17" s="887">
        <v>5.7055021834061135</v>
      </c>
      <c r="F17" s="231">
        <v>0.63402620087336248</v>
      </c>
      <c r="G17" s="231">
        <v>0.88552838427947589</v>
      </c>
      <c r="H17" s="231">
        <v>0.13826200873362449</v>
      </c>
      <c r="I17" s="231">
        <v>0.87890829694323147</v>
      </c>
      <c r="J17" s="231">
        <v>0.32723144104803498</v>
      </c>
      <c r="K17" s="231">
        <v>2.8000259403372247</v>
      </c>
      <c r="L17" s="231">
        <v>0.22473711790393014</v>
      </c>
      <c r="M17" s="231">
        <v>0.30001746724890827</v>
      </c>
      <c r="N17" s="232">
        <v>1.6832314410480351</v>
      </c>
      <c r="O17" s="6"/>
    </row>
    <row r="18" spans="1:15" ht="15" customHeight="1">
      <c r="A18" s="1299" t="s">
        <v>1375</v>
      </c>
      <c r="B18" s="145" t="s">
        <v>14</v>
      </c>
      <c r="C18" s="864">
        <v>563</v>
      </c>
      <c r="D18" s="887">
        <v>30.438721136767317</v>
      </c>
      <c r="E18" s="887">
        <v>6.1635879218472471</v>
      </c>
      <c r="F18" s="231">
        <v>2.1892895204262874</v>
      </c>
      <c r="G18" s="231">
        <v>2.5216518650088813</v>
      </c>
      <c r="H18" s="231">
        <v>0.39603907637655422</v>
      </c>
      <c r="I18" s="231">
        <v>0.80280639431616341</v>
      </c>
      <c r="J18" s="231">
        <v>1.0515452930728242</v>
      </c>
      <c r="K18" s="231">
        <v>2.4546462264150941</v>
      </c>
      <c r="L18" s="231">
        <v>0.87265008880994666</v>
      </c>
      <c r="M18" s="231">
        <v>0.53360568383658968</v>
      </c>
      <c r="N18" s="232">
        <v>16.589698046181176</v>
      </c>
      <c r="O18" s="6"/>
    </row>
    <row r="19" spans="1:15" ht="15" customHeight="1">
      <c r="A19" s="1299"/>
      <c r="B19" s="145" t="s">
        <v>349</v>
      </c>
      <c r="C19" s="864">
        <v>617</v>
      </c>
      <c r="D19" s="887">
        <v>22.80064829821718</v>
      </c>
      <c r="E19" s="887">
        <v>6.1961102106969204</v>
      </c>
      <c r="F19" s="231">
        <v>0.54137763371150749</v>
      </c>
      <c r="G19" s="231">
        <v>1.4829011345218801</v>
      </c>
      <c r="H19" s="231">
        <v>0.1246029173419773</v>
      </c>
      <c r="I19" s="231">
        <v>0.55886547811993526</v>
      </c>
      <c r="J19" s="231">
        <v>0.64076530612244886</v>
      </c>
      <c r="K19" s="231">
        <v>2.1109635974304068</v>
      </c>
      <c r="L19" s="231">
        <v>0.30936466774716376</v>
      </c>
      <c r="M19" s="231">
        <v>0.35260940032414911</v>
      </c>
      <c r="N19" s="232">
        <v>10.522204213938412</v>
      </c>
      <c r="O19" s="6"/>
    </row>
    <row r="20" spans="1:15" ht="15" customHeight="1">
      <c r="A20" s="1299" t="s">
        <v>1376</v>
      </c>
      <c r="B20" s="145" t="s">
        <v>14</v>
      </c>
      <c r="C20" s="864">
        <v>234</v>
      </c>
      <c r="D20" s="887">
        <v>83.918803418803421</v>
      </c>
      <c r="E20" s="887">
        <v>6.5282051282051281</v>
      </c>
      <c r="F20" s="231">
        <v>2.4438461538461538</v>
      </c>
      <c r="G20" s="231">
        <v>9.2138461538461538</v>
      </c>
      <c r="H20" s="231">
        <v>1.0566239316239316</v>
      </c>
      <c r="I20" s="231">
        <v>2.5006410256410256</v>
      </c>
      <c r="J20" s="231">
        <v>1.6923931623931623</v>
      </c>
      <c r="K20" s="231">
        <v>5.6071929824561408</v>
      </c>
      <c r="L20" s="231">
        <v>3.2733034188034189</v>
      </c>
      <c r="M20" s="231">
        <v>0.97846153846153849</v>
      </c>
      <c r="N20" s="232">
        <v>54.924358974358981</v>
      </c>
      <c r="O20" s="6"/>
    </row>
    <row r="21" spans="1:15" ht="15" customHeight="1">
      <c r="A21" s="1299"/>
      <c r="B21" s="145" t="s">
        <v>349</v>
      </c>
      <c r="C21" s="864">
        <v>261</v>
      </c>
      <c r="D21" s="887">
        <v>21.92337164750958</v>
      </c>
      <c r="E21" s="887">
        <v>6.6103448275862071</v>
      </c>
      <c r="F21" s="231">
        <v>0.73038314176245223</v>
      </c>
      <c r="G21" s="231">
        <v>2.6718007662835248</v>
      </c>
      <c r="H21" s="231">
        <v>0.20693486590038315</v>
      </c>
      <c r="I21" s="231">
        <v>0.76620689655172425</v>
      </c>
      <c r="J21" s="231">
        <v>0.47204347826086951</v>
      </c>
      <c r="K21" s="231">
        <v>1.3773493975903612</v>
      </c>
      <c r="L21" s="231">
        <v>0.38304980842911884</v>
      </c>
      <c r="M21" s="231">
        <v>0.41839080459770123</v>
      </c>
      <c r="N21" s="232">
        <v>42.020689655172411</v>
      </c>
      <c r="O21" s="6"/>
    </row>
    <row r="22" spans="1:15" ht="15" customHeight="1">
      <c r="A22" s="1299" t="s">
        <v>1377</v>
      </c>
      <c r="B22" s="145" t="s">
        <v>14</v>
      </c>
      <c r="C22" s="864">
        <v>560</v>
      </c>
      <c r="D22" s="887">
        <v>29.485714285714284</v>
      </c>
      <c r="E22" s="887">
        <v>6.2851785714285722</v>
      </c>
      <c r="F22" s="231">
        <v>3.7115</v>
      </c>
      <c r="G22" s="231">
        <v>1.8657678571428573</v>
      </c>
      <c r="H22" s="231">
        <v>0.42446428571428563</v>
      </c>
      <c r="I22" s="231">
        <v>1.0939821428571426</v>
      </c>
      <c r="J22" s="231">
        <v>0.56062499999999993</v>
      </c>
      <c r="K22" s="231">
        <v>2.0905217391304349</v>
      </c>
      <c r="L22" s="231">
        <v>0.29715760869565216</v>
      </c>
      <c r="M22" s="231">
        <v>0.36930357142857145</v>
      </c>
      <c r="N22" s="232">
        <v>25.81071428571429</v>
      </c>
      <c r="O22" s="6"/>
    </row>
    <row r="23" spans="1:15" ht="15" customHeight="1">
      <c r="A23" s="1299"/>
      <c r="B23" s="145" t="s">
        <v>349</v>
      </c>
      <c r="C23" s="864">
        <v>572</v>
      </c>
      <c r="D23" s="887">
        <v>19.63986013986014</v>
      </c>
      <c r="E23" s="887">
        <v>6.1737762237762244</v>
      </c>
      <c r="F23" s="231">
        <v>0.7849125874125874</v>
      </c>
      <c r="G23" s="231">
        <v>1.1448426573426573</v>
      </c>
      <c r="H23" s="231">
        <v>0.1731993006993007</v>
      </c>
      <c r="I23" s="231">
        <v>0.88008741258741263</v>
      </c>
      <c r="J23" s="231">
        <v>0.86769633507853394</v>
      </c>
      <c r="K23" s="231">
        <v>1.8726813186813187</v>
      </c>
      <c r="L23" s="231">
        <v>0.23802797202797202</v>
      </c>
      <c r="M23" s="231">
        <v>0.37220279720279714</v>
      </c>
      <c r="N23" s="232">
        <v>28.865209790209786</v>
      </c>
      <c r="O23" s="6"/>
    </row>
    <row r="24" spans="1:15" ht="15" customHeight="1">
      <c r="A24" s="1299" t="s">
        <v>1378</v>
      </c>
      <c r="B24" s="145" t="s">
        <v>14</v>
      </c>
      <c r="C24" s="864">
        <v>730</v>
      </c>
      <c r="D24" s="887">
        <v>24.735616438356164</v>
      </c>
      <c r="E24" s="887">
        <v>5.6609589041095889</v>
      </c>
      <c r="F24" s="231">
        <v>2.8069726027397262</v>
      </c>
      <c r="G24" s="231">
        <v>1.1677671232876712</v>
      </c>
      <c r="H24" s="231">
        <v>0.22687671232876713</v>
      </c>
      <c r="I24" s="231">
        <v>0.64301369863013691</v>
      </c>
      <c r="J24" s="231">
        <v>0.58816074188562595</v>
      </c>
      <c r="K24" s="231">
        <v>1.3650534351145041</v>
      </c>
      <c r="L24" s="231">
        <v>0.27937424242424247</v>
      </c>
      <c r="M24" s="231">
        <v>0.25530139103554866</v>
      </c>
      <c r="N24" s="232">
        <v>11.988493150684931</v>
      </c>
      <c r="O24" s="6"/>
    </row>
    <row r="25" spans="1:15" ht="15" customHeight="1">
      <c r="A25" s="1299"/>
      <c r="B25" s="145" t="s">
        <v>349</v>
      </c>
      <c r="C25" s="864">
        <v>965</v>
      </c>
      <c r="D25" s="887">
        <v>12.643523316062176</v>
      </c>
      <c r="E25" s="887">
        <v>6.1343005181347152</v>
      </c>
      <c r="F25" s="231">
        <v>0.37669430051813463</v>
      </c>
      <c r="G25" s="231">
        <v>0.82956476683937819</v>
      </c>
      <c r="H25" s="231">
        <v>7.1181347150259061E-2</v>
      </c>
      <c r="I25" s="231">
        <v>0.39665284974093262</v>
      </c>
      <c r="J25" s="231">
        <v>0.57083686440677972</v>
      </c>
      <c r="K25" s="231">
        <v>1.0936627140974968</v>
      </c>
      <c r="L25" s="231">
        <v>0.19953782383419688</v>
      </c>
      <c r="M25" s="231">
        <v>0.20441450777202075</v>
      </c>
      <c r="N25" s="232">
        <v>6.3476683937823832</v>
      </c>
      <c r="O25" s="6"/>
    </row>
    <row r="26" spans="1:15" ht="15" customHeight="1">
      <c r="A26" s="1299" t="s">
        <v>1379</v>
      </c>
      <c r="B26" s="145" t="s">
        <v>14</v>
      </c>
      <c r="C26" s="864">
        <v>1033</v>
      </c>
      <c r="D26" s="887">
        <v>13.058083252662149</v>
      </c>
      <c r="E26" s="887">
        <v>6.0917715392061949</v>
      </c>
      <c r="F26" s="231">
        <v>1.2507647628267182</v>
      </c>
      <c r="G26" s="231">
        <v>0.65997095837366893</v>
      </c>
      <c r="H26" s="231">
        <v>0.13113262342691193</v>
      </c>
      <c r="I26" s="231">
        <v>0.38197483059051313</v>
      </c>
      <c r="J26" s="231">
        <v>0.54560000000000008</v>
      </c>
      <c r="K26" s="231">
        <v>0.94837628865979384</v>
      </c>
      <c r="L26" s="231">
        <v>0.32761665053242978</v>
      </c>
      <c r="M26" s="231">
        <v>0.22619554695062927</v>
      </c>
      <c r="N26" s="232">
        <v>5.7647628267182967</v>
      </c>
      <c r="O26" s="6"/>
    </row>
    <row r="27" spans="1:15" ht="15" customHeight="1">
      <c r="A27" s="1299"/>
      <c r="B27" s="145" t="s">
        <v>349</v>
      </c>
      <c r="C27" s="864">
        <v>1461</v>
      </c>
      <c r="D27" s="887">
        <v>8.0451745379876805</v>
      </c>
      <c r="E27" s="887">
        <v>5.9718001368925391</v>
      </c>
      <c r="F27" s="231">
        <v>0.50299110198494168</v>
      </c>
      <c r="G27" s="231">
        <v>0.46397672826830938</v>
      </c>
      <c r="H27" s="231">
        <v>4.209445585215605E-2</v>
      </c>
      <c r="I27" s="231">
        <v>0.37529774127310067</v>
      </c>
      <c r="J27" s="231">
        <v>0.40824120603015079</v>
      </c>
      <c r="K27" s="231">
        <v>0.97166514181152785</v>
      </c>
      <c r="L27" s="231">
        <v>0.17229500342231349</v>
      </c>
      <c r="M27" s="231">
        <v>0.18564681724845997</v>
      </c>
      <c r="N27" s="232">
        <v>2.6739219712525668</v>
      </c>
      <c r="O27" s="6"/>
    </row>
    <row r="28" spans="1:15" ht="15" customHeight="1">
      <c r="A28" s="1299" t="s">
        <v>1380</v>
      </c>
      <c r="B28" s="145" t="s">
        <v>14</v>
      </c>
      <c r="C28" s="864">
        <v>390</v>
      </c>
      <c r="D28" s="887">
        <v>33.497435897435899</v>
      </c>
      <c r="E28" s="887">
        <v>6.3643589743589741</v>
      </c>
      <c r="F28" s="231">
        <v>1.6786410256410256</v>
      </c>
      <c r="G28" s="231">
        <v>1.6077692307692306</v>
      </c>
      <c r="H28" s="231">
        <v>0.42176923076923079</v>
      </c>
      <c r="I28" s="231">
        <v>0.96543589743589753</v>
      </c>
      <c r="J28" s="231">
        <v>1.8583846153846153</v>
      </c>
      <c r="K28" s="231">
        <v>2.1287713310580205</v>
      </c>
      <c r="L28" s="231">
        <v>0.66118974358974347</v>
      </c>
      <c r="M28" s="231">
        <v>0.36866666666666664</v>
      </c>
      <c r="N28" s="232">
        <v>22.779743589743589</v>
      </c>
      <c r="O28" s="6"/>
    </row>
    <row r="29" spans="1:15" ht="15" customHeight="1">
      <c r="A29" s="1299"/>
      <c r="B29" s="145" t="s">
        <v>349</v>
      </c>
      <c r="C29" s="864">
        <v>530</v>
      </c>
      <c r="D29" s="887">
        <v>15.40566037735849</v>
      </c>
      <c r="E29" s="887">
        <v>6.3394339622641507</v>
      </c>
      <c r="F29" s="231">
        <v>0.5915283018867924</v>
      </c>
      <c r="G29" s="231">
        <v>0.95058490566037745</v>
      </c>
      <c r="H29" s="231">
        <v>0.11124528301886795</v>
      </c>
      <c r="I29" s="231">
        <v>0.47658490566037731</v>
      </c>
      <c r="J29" s="231">
        <v>0.76500000000000001</v>
      </c>
      <c r="K29" s="231">
        <v>1.4933949191685914</v>
      </c>
      <c r="L29" s="231">
        <v>0.26372830188679242</v>
      </c>
      <c r="M29" s="231">
        <v>0.21960377358490568</v>
      </c>
      <c r="N29" s="232">
        <v>9.4607547169811337</v>
      </c>
      <c r="O29" s="6"/>
    </row>
    <row r="30" spans="1:15" ht="15" customHeight="1">
      <c r="A30" s="1299" t="s">
        <v>1381</v>
      </c>
      <c r="B30" s="145" t="s">
        <v>14</v>
      </c>
      <c r="C30" s="864">
        <v>358</v>
      </c>
      <c r="D30" s="887">
        <v>56.365921787709496</v>
      </c>
      <c r="E30" s="887">
        <v>6.2913407821229059</v>
      </c>
      <c r="F30" s="231">
        <v>2.0094413407821228</v>
      </c>
      <c r="G30" s="231">
        <v>3.6224581005586591</v>
      </c>
      <c r="H30" s="231">
        <v>0.92642458100558667</v>
      </c>
      <c r="I30" s="231">
        <v>1.5815083798882683</v>
      </c>
      <c r="J30" s="231">
        <v>2.136284916201117</v>
      </c>
      <c r="K30" s="231">
        <v>2.5285551330798484</v>
      </c>
      <c r="L30" s="231">
        <v>1.618284916201117</v>
      </c>
      <c r="M30" s="231">
        <v>0.63025139664804464</v>
      </c>
      <c r="N30" s="232" t="s">
        <v>622</v>
      </c>
      <c r="O30" s="6"/>
    </row>
    <row r="31" spans="1:15" ht="15" customHeight="1">
      <c r="A31" s="1299"/>
      <c r="B31" s="145" t="s">
        <v>349</v>
      </c>
      <c r="C31" s="864">
        <v>380</v>
      </c>
      <c r="D31" s="887">
        <v>16.19736842105263</v>
      </c>
      <c r="E31" s="887">
        <v>6.3097368421052638</v>
      </c>
      <c r="F31" s="231">
        <v>0.18705263157894741</v>
      </c>
      <c r="G31" s="231">
        <v>1.5408947368421051</v>
      </c>
      <c r="H31" s="231">
        <v>0.19178947368421057</v>
      </c>
      <c r="I31" s="231">
        <v>0.89915789473684216</v>
      </c>
      <c r="J31" s="231">
        <v>0.7378157894736842</v>
      </c>
      <c r="K31" s="231">
        <v>1.1954972375690605</v>
      </c>
      <c r="L31" s="231">
        <v>0.41811842105263147</v>
      </c>
      <c r="M31" s="231">
        <v>0.47176315789473677</v>
      </c>
      <c r="N31" s="232" t="s">
        <v>622</v>
      </c>
      <c r="O31" s="6"/>
    </row>
    <row r="32" spans="1:15" ht="15" customHeight="1">
      <c r="A32" s="1299" t="s">
        <v>1382</v>
      </c>
      <c r="B32" s="145" t="s">
        <v>14</v>
      </c>
      <c r="C32" s="864">
        <v>1677</v>
      </c>
      <c r="D32" s="887">
        <v>37.138342277877165</v>
      </c>
      <c r="E32" s="887">
        <v>5.4779367918902802</v>
      </c>
      <c r="F32" s="231">
        <v>1.2005307096004769</v>
      </c>
      <c r="G32" s="231">
        <v>0.68257006559332145</v>
      </c>
      <c r="H32" s="231">
        <v>0.60604651162790701</v>
      </c>
      <c r="I32" s="231">
        <v>4.5820453190220629</v>
      </c>
      <c r="J32" s="231">
        <v>0.65387990762124715</v>
      </c>
      <c r="K32" s="231">
        <v>9.6748169014084517</v>
      </c>
      <c r="L32" s="231">
        <v>0.31471735241502685</v>
      </c>
      <c r="M32" s="231">
        <v>0.64543828264758507</v>
      </c>
      <c r="N32" s="232">
        <v>1.9617173524150266</v>
      </c>
      <c r="O32" s="6"/>
    </row>
    <row r="33" spans="1:15" ht="15" customHeight="1">
      <c r="A33" s="1299"/>
      <c r="B33" s="145" t="s">
        <v>349</v>
      </c>
      <c r="C33" s="864">
        <v>2066</v>
      </c>
      <c r="D33" s="887">
        <v>17.198935140367862</v>
      </c>
      <c r="E33" s="887">
        <v>5.6952565343659254</v>
      </c>
      <c r="F33" s="231">
        <v>0.2403339787028074</v>
      </c>
      <c r="G33" s="231">
        <v>0.43280251694094873</v>
      </c>
      <c r="H33" s="231">
        <v>0.22471442400774444</v>
      </c>
      <c r="I33" s="231">
        <v>2.014022265246854</v>
      </c>
      <c r="J33" s="231">
        <v>0.44731914893617025</v>
      </c>
      <c r="K33" s="231">
        <v>3.6363341443633419</v>
      </c>
      <c r="L33" s="231">
        <v>0.16553339787028074</v>
      </c>
      <c r="M33" s="231">
        <v>0.32426911907066797</v>
      </c>
      <c r="N33" s="232">
        <v>2.986544046466602</v>
      </c>
      <c r="O33" s="6"/>
    </row>
    <row r="34" spans="1:15" ht="15" customHeight="1">
      <c r="A34" s="1299" t="s">
        <v>1383</v>
      </c>
      <c r="B34" s="145" t="s">
        <v>14</v>
      </c>
      <c r="C34" s="864">
        <v>2393</v>
      </c>
      <c r="D34" s="887">
        <v>21.748850814876725</v>
      </c>
      <c r="E34" s="887">
        <v>6.0981195152528205</v>
      </c>
      <c r="F34" s="231">
        <v>1.9861220225658165</v>
      </c>
      <c r="G34" s="231">
        <v>0.74249477643125794</v>
      </c>
      <c r="H34" s="231">
        <v>0.200451316339323</v>
      </c>
      <c r="I34" s="231">
        <v>1.420317592979524</v>
      </c>
      <c r="J34" s="231">
        <v>0.48887170915169248</v>
      </c>
      <c r="K34" s="231">
        <v>2.729680040629761</v>
      </c>
      <c r="L34" s="231">
        <v>0.29202674467195988</v>
      </c>
      <c r="M34" s="231">
        <v>0.33104471374843297</v>
      </c>
      <c r="N34" s="232">
        <v>2.794316757208525</v>
      </c>
      <c r="O34" s="6"/>
    </row>
    <row r="35" spans="1:15" ht="15" customHeight="1" thickBot="1">
      <c r="A35" s="1303"/>
      <c r="B35" s="146" t="s">
        <v>349</v>
      </c>
      <c r="C35" s="869">
        <v>2625</v>
      </c>
      <c r="D35" s="888">
        <v>13.092952380952381</v>
      </c>
      <c r="E35" s="888">
        <v>5.8892571428571436</v>
      </c>
      <c r="F35" s="480">
        <v>0.42497523809523807</v>
      </c>
      <c r="G35" s="480">
        <v>0.65176000000000001</v>
      </c>
      <c r="H35" s="480">
        <v>0.13545142857142856</v>
      </c>
      <c r="I35" s="480">
        <v>0.98516571428571442</v>
      </c>
      <c r="J35" s="480">
        <v>0.42099062372604978</v>
      </c>
      <c r="K35" s="480">
        <v>1.8228247863247862</v>
      </c>
      <c r="L35" s="480">
        <v>0.24661409523809519</v>
      </c>
      <c r="M35" s="480">
        <v>0.24954666666666664</v>
      </c>
      <c r="N35" s="481">
        <v>1.6677714285714287</v>
      </c>
      <c r="O35" s="6"/>
    </row>
    <row r="36" spans="1:15" ht="24" customHeight="1">
      <c r="A36" s="476" t="s">
        <v>1384</v>
      </c>
      <c r="B36" s="998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6"/>
    </row>
    <row r="37" spans="1:15">
      <c r="A37" s="664" t="s">
        <v>899</v>
      </c>
      <c r="O37" s="36"/>
    </row>
    <row r="38" spans="1:15">
      <c r="O38" s="6"/>
    </row>
  </sheetData>
  <mergeCells count="20">
    <mergeCell ref="A34:A35"/>
    <mergeCell ref="A14:A15"/>
    <mergeCell ref="A16:A17"/>
    <mergeCell ref="A32:A33"/>
    <mergeCell ref="A20:A21"/>
    <mergeCell ref="A22:A23"/>
    <mergeCell ref="A24:A25"/>
    <mergeCell ref="A26:A27"/>
    <mergeCell ref="A28:A29"/>
    <mergeCell ref="A30:A31"/>
    <mergeCell ref="A18:A19"/>
    <mergeCell ref="A8:A9"/>
    <mergeCell ref="A10:A11"/>
    <mergeCell ref="A12:A13"/>
    <mergeCell ref="A1:N1"/>
    <mergeCell ref="A3:N4"/>
    <mergeCell ref="A6:A7"/>
    <mergeCell ref="B6:C7"/>
    <mergeCell ref="E6:E7"/>
    <mergeCell ref="F7:M7"/>
  </mergeCells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102</vt:i4>
      </vt:variant>
      <vt:variant>
        <vt:lpstr>Rangos con nombre</vt:lpstr>
      </vt:variant>
      <vt:variant>
        <vt:i4>96</vt:i4>
      </vt:variant>
    </vt:vector>
  </HeadingPairs>
  <TitlesOfParts>
    <vt:vector size="198" baseType="lpstr">
      <vt:lpstr>12.1.1</vt:lpstr>
      <vt:lpstr>12.1.2</vt:lpstr>
      <vt:lpstr>12.1.3</vt:lpstr>
      <vt:lpstr>12.1.4</vt:lpstr>
      <vt:lpstr>12.1.5</vt:lpstr>
      <vt:lpstr>12.1.6</vt:lpstr>
      <vt:lpstr>12.1.7</vt:lpstr>
      <vt:lpstr>12.2.1</vt:lpstr>
      <vt:lpstr>12.2.2</vt:lpstr>
      <vt:lpstr>12.2.3</vt:lpstr>
      <vt:lpstr>12.2.4</vt:lpstr>
      <vt:lpstr>12.3.1</vt:lpstr>
      <vt:lpstr>12.3.2</vt:lpstr>
      <vt:lpstr>12.3.3</vt:lpstr>
      <vt:lpstr>12.3.4</vt:lpstr>
      <vt:lpstr>12.3.5</vt:lpstr>
      <vt:lpstr>12.4.1</vt:lpstr>
      <vt:lpstr>12.4.2</vt:lpstr>
      <vt:lpstr>12.4.3</vt:lpstr>
      <vt:lpstr>12.4.4</vt:lpstr>
      <vt:lpstr>12.4.5</vt:lpstr>
      <vt:lpstr>12.4.6</vt:lpstr>
      <vt:lpstr>12.4.7</vt:lpstr>
      <vt:lpstr>12.4.8</vt:lpstr>
      <vt:lpstr>12.4.9</vt:lpstr>
      <vt:lpstr>12.4.10</vt:lpstr>
      <vt:lpstr>12.5.1</vt:lpstr>
      <vt:lpstr>12.5.2</vt:lpstr>
      <vt:lpstr>12.5.3</vt:lpstr>
      <vt:lpstr>12.5.4</vt:lpstr>
      <vt:lpstr>12.5.5 </vt:lpstr>
      <vt:lpstr>12.5.6</vt:lpstr>
      <vt:lpstr>12.5.7</vt:lpstr>
      <vt:lpstr>12.6.1.1</vt:lpstr>
      <vt:lpstr>12.6.1.2 </vt:lpstr>
      <vt:lpstr>12.6.2.1</vt:lpstr>
      <vt:lpstr>Grafico 12.6.2.1</vt:lpstr>
      <vt:lpstr>12.6.2.2</vt:lpstr>
      <vt:lpstr>12.6.2.3</vt:lpstr>
      <vt:lpstr>12.6.2.4</vt:lpstr>
      <vt:lpstr>12.6.3.1</vt:lpstr>
      <vt:lpstr>12.7.1</vt:lpstr>
      <vt:lpstr>12.7.2</vt:lpstr>
      <vt:lpstr>12.7.3</vt:lpstr>
      <vt:lpstr>12.7.4</vt:lpstr>
      <vt:lpstr>12.7.5</vt:lpstr>
      <vt:lpstr>12.7.6</vt:lpstr>
      <vt:lpstr>12.7.7</vt:lpstr>
      <vt:lpstr>12.7.8</vt:lpstr>
      <vt:lpstr>12.7.9</vt:lpstr>
      <vt:lpstr>12.7.10</vt:lpstr>
      <vt:lpstr>12.7.11</vt:lpstr>
      <vt:lpstr>12.7.12</vt:lpstr>
      <vt:lpstr>12.7.13</vt:lpstr>
      <vt:lpstr>12.7.14</vt:lpstr>
      <vt:lpstr>12.7.15</vt:lpstr>
      <vt:lpstr>12.7.16</vt:lpstr>
      <vt:lpstr>12.7.17</vt:lpstr>
      <vt:lpstr>12.7.18</vt:lpstr>
      <vt:lpstr>12.7.19</vt:lpstr>
      <vt:lpstr>12.7.20</vt:lpstr>
      <vt:lpstr>12.7.21</vt:lpstr>
      <vt:lpstr>12.7.22</vt:lpstr>
      <vt:lpstr>12.7.23</vt:lpstr>
      <vt:lpstr>12.7.24</vt:lpstr>
      <vt:lpstr>12.7.25</vt:lpstr>
      <vt:lpstr>12.7.26</vt:lpstr>
      <vt:lpstr>12.7.27</vt:lpstr>
      <vt:lpstr>12.7.28</vt:lpstr>
      <vt:lpstr>12.7.29</vt:lpstr>
      <vt:lpstr>12.8.1.1</vt:lpstr>
      <vt:lpstr>12.8.1.2</vt:lpstr>
      <vt:lpstr>12.8.1.3</vt:lpstr>
      <vt:lpstr>12.8.1.4</vt:lpstr>
      <vt:lpstr>12.8.1.5</vt:lpstr>
      <vt:lpstr>12.8.1.6 </vt:lpstr>
      <vt:lpstr>12.8.2.1</vt:lpstr>
      <vt:lpstr>12.8.2.2</vt:lpstr>
      <vt:lpstr>12.8.2.3</vt:lpstr>
      <vt:lpstr>12.8.2.4</vt:lpstr>
      <vt:lpstr>12.8.2.5</vt:lpstr>
      <vt:lpstr>12.8.2.6</vt:lpstr>
      <vt:lpstr>12.8.3.1</vt:lpstr>
      <vt:lpstr>12.8.4.1</vt:lpstr>
      <vt:lpstr>12.8.4.2</vt:lpstr>
      <vt:lpstr>12.8.4.3</vt:lpstr>
      <vt:lpstr>12.8.4.4</vt:lpstr>
      <vt:lpstr>12.8.4.5</vt:lpstr>
      <vt:lpstr>12.8.5.1</vt:lpstr>
      <vt:lpstr>12.8.5.2</vt:lpstr>
      <vt:lpstr>12.8.5.3</vt:lpstr>
      <vt:lpstr>12.8.5.4</vt:lpstr>
      <vt:lpstr>12.8.5.5</vt:lpstr>
      <vt:lpstr>12.8.6.1</vt:lpstr>
      <vt:lpstr>12.9.1</vt:lpstr>
      <vt:lpstr>12.9.2</vt:lpstr>
      <vt:lpstr>GR.12.9.2</vt:lpstr>
      <vt:lpstr>12.9.3</vt:lpstr>
      <vt:lpstr>12.9.4</vt:lpstr>
      <vt:lpstr>12.9.5</vt:lpstr>
      <vt:lpstr>12.9.6</vt:lpstr>
      <vt:lpstr>12.9.7</vt:lpstr>
      <vt:lpstr>'12.1.1'!Área_de_impresión</vt:lpstr>
      <vt:lpstr>'12.1.2'!Área_de_impresión</vt:lpstr>
      <vt:lpstr>'12.1.3'!Área_de_impresión</vt:lpstr>
      <vt:lpstr>'12.1.4'!Área_de_impresión</vt:lpstr>
      <vt:lpstr>'12.1.5'!Área_de_impresión</vt:lpstr>
      <vt:lpstr>'12.1.6'!Área_de_impresión</vt:lpstr>
      <vt:lpstr>'12.1.7'!Área_de_impresión</vt:lpstr>
      <vt:lpstr>'12.2.1'!Área_de_impresión</vt:lpstr>
      <vt:lpstr>'12.2.2'!Área_de_impresión</vt:lpstr>
      <vt:lpstr>'12.2.3'!Área_de_impresión</vt:lpstr>
      <vt:lpstr>'12.2.4'!Área_de_impresión</vt:lpstr>
      <vt:lpstr>'12.3.1'!Área_de_impresión</vt:lpstr>
      <vt:lpstr>'12.3.2'!Área_de_impresión</vt:lpstr>
      <vt:lpstr>'12.3.3'!Área_de_impresión</vt:lpstr>
      <vt:lpstr>'12.3.4'!Área_de_impresión</vt:lpstr>
      <vt:lpstr>'12.3.5'!Área_de_impresión</vt:lpstr>
      <vt:lpstr>'12.4.1'!Área_de_impresión</vt:lpstr>
      <vt:lpstr>'12.4.10'!Área_de_impresión</vt:lpstr>
      <vt:lpstr>'12.4.2'!Área_de_impresión</vt:lpstr>
      <vt:lpstr>'12.4.3'!Área_de_impresión</vt:lpstr>
      <vt:lpstr>'12.4.4'!Área_de_impresión</vt:lpstr>
      <vt:lpstr>'12.4.5'!Área_de_impresión</vt:lpstr>
      <vt:lpstr>'12.4.6'!Área_de_impresión</vt:lpstr>
      <vt:lpstr>'12.4.7'!Área_de_impresión</vt:lpstr>
      <vt:lpstr>'12.4.8'!Área_de_impresión</vt:lpstr>
      <vt:lpstr>'12.4.9'!Área_de_impresión</vt:lpstr>
      <vt:lpstr>'12.5.1'!Área_de_impresión</vt:lpstr>
      <vt:lpstr>'12.5.2'!Área_de_impresión</vt:lpstr>
      <vt:lpstr>'12.5.3'!Área_de_impresión</vt:lpstr>
      <vt:lpstr>'12.5.4'!Área_de_impresión</vt:lpstr>
      <vt:lpstr>'12.5.5 '!Área_de_impresión</vt:lpstr>
      <vt:lpstr>'12.5.6'!Área_de_impresión</vt:lpstr>
      <vt:lpstr>'12.5.7'!Área_de_impresión</vt:lpstr>
      <vt:lpstr>'12.6.1.1'!Área_de_impresión</vt:lpstr>
      <vt:lpstr>'12.6.1.2 '!Área_de_impresión</vt:lpstr>
      <vt:lpstr>'12.6.2.1'!Área_de_impresión</vt:lpstr>
      <vt:lpstr>'12.6.2.2'!Área_de_impresión</vt:lpstr>
      <vt:lpstr>'12.6.2.3'!Área_de_impresión</vt:lpstr>
      <vt:lpstr>'12.6.2.4'!Área_de_impresión</vt:lpstr>
      <vt:lpstr>'12.6.3.1'!Área_de_impresión</vt:lpstr>
      <vt:lpstr>'12.7.1'!Área_de_impresión</vt:lpstr>
      <vt:lpstr>'12.7.10'!Área_de_impresión</vt:lpstr>
      <vt:lpstr>'12.7.11'!Área_de_impresión</vt:lpstr>
      <vt:lpstr>'12.7.12'!Área_de_impresión</vt:lpstr>
      <vt:lpstr>'12.7.13'!Área_de_impresión</vt:lpstr>
      <vt:lpstr>'12.7.14'!Área_de_impresión</vt:lpstr>
      <vt:lpstr>'12.7.15'!Área_de_impresión</vt:lpstr>
      <vt:lpstr>'12.7.16'!Área_de_impresión</vt:lpstr>
      <vt:lpstr>'12.7.17'!Área_de_impresión</vt:lpstr>
      <vt:lpstr>'12.7.18'!Área_de_impresión</vt:lpstr>
      <vt:lpstr>'12.7.19'!Área_de_impresión</vt:lpstr>
      <vt:lpstr>'12.7.2'!Área_de_impresión</vt:lpstr>
      <vt:lpstr>'12.7.20'!Área_de_impresión</vt:lpstr>
      <vt:lpstr>'12.7.22'!Área_de_impresión</vt:lpstr>
      <vt:lpstr>'12.7.23'!Área_de_impresión</vt:lpstr>
      <vt:lpstr>'12.7.24'!Área_de_impresión</vt:lpstr>
      <vt:lpstr>'12.7.25'!Área_de_impresión</vt:lpstr>
      <vt:lpstr>'12.7.26'!Área_de_impresión</vt:lpstr>
      <vt:lpstr>'12.7.27'!Área_de_impresión</vt:lpstr>
      <vt:lpstr>'12.7.28'!Área_de_impresión</vt:lpstr>
      <vt:lpstr>'12.7.29'!Área_de_impresión</vt:lpstr>
      <vt:lpstr>'12.7.3'!Área_de_impresión</vt:lpstr>
      <vt:lpstr>'12.7.4'!Área_de_impresión</vt:lpstr>
      <vt:lpstr>'12.7.5'!Área_de_impresión</vt:lpstr>
      <vt:lpstr>'12.7.6'!Área_de_impresión</vt:lpstr>
      <vt:lpstr>'12.7.7'!Área_de_impresión</vt:lpstr>
      <vt:lpstr>'12.7.8'!Área_de_impresión</vt:lpstr>
      <vt:lpstr>'12.7.9'!Área_de_impresión</vt:lpstr>
      <vt:lpstr>'12.8.1.1'!Área_de_impresión</vt:lpstr>
      <vt:lpstr>'12.8.1.2'!Área_de_impresión</vt:lpstr>
      <vt:lpstr>'12.8.1.4'!Área_de_impresión</vt:lpstr>
      <vt:lpstr>'12.8.1.5'!Área_de_impresión</vt:lpstr>
      <vt:lpstr>'12.8.1.6 '!Área_de_impresión</vt:lpstr>
      <vt:lpstr>'12.8.2.3'!Área_de_impresión</vt:lpstr>
      <vt:lpstr>'12.8.2.4'!Área_de_impresión</vt:lpstr>
      <vt:lpstr>'12.8.2.5'!Área_de_impresión</vt:lpstr>
      <vt:lpstr>'12.8.2.6'!Área_de_impresión</vt:lpstr>
      <vt:lpstr>'12.8.3.1'!Área_de_impresión</vt:lpstr>
      <vt:lpstr>'12.8.4.1'!Área_de_impresión</vt:lpstr>
      <vt:lpstr>'12.8.4.3'!Área_de_impresión</vt:lpstr>
      <vt:lpstr>'12.8.4.4'!Área_de_impresión</vt:lpstr>
      <vt:lpstr>'12.8.4.5'!Área_de_impresión</vt:lpstr>
      <vt:lpstr>'12.8.5.1'!Área_de_impresión</vt:lpstr>
      <vt:lpstr>'12.8.5.2'!Área_de_impresión</vt:lpstr>
      <vt:lpstr>'12.8.5.3'!Área_de_impresión</vt:lpstr>
      <vt:lpstr>'12.8.5.5'!Área_de_impresión</vt:lpstr>
      <vt:lpstr>'12.8.6.1'!Área_de_impresión</vt:lpstr>
      <vt:lpstr>'12.9.1'!Área_de_impresión</vt:lpstr>
      <vt:lpstr>'12.9.2'!Área_de_impresión</vt:lpstr>
      <vt:lpstr>'12.9.3'!Área_de_impresión</vt:lpstr>
      <vt:lpstr>'12.9.4'!Área_de_impresión</vt:lpstr>
      <vt:lpstr>'12.9.5'!Área_de_impresión</vt:lpstr>
      <vt:lpstr>'12.9.6'!Área_de_impresión</vt:lpstr>
      <vt:lpstr>'12.9.7'!Área_de_impresión</vt:lpstr>
      <vt:lpstr>GR.12.9.2!Área_de_impresión</vt:lpstr>
      <vt:lpstr>'Grafico 12.6.2.1'!Área_de_impresión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www.intercambiosvirtuales.org</cp:lastModifiedBy>
  <cp:lastPrinted>2016-06-01T09:34:14Z</cp:lastPrinted>
  <dcterms:created xsi:type="dcterms:W3CDTF">2009-06-03T07:28:13Z</dcterms:created>
  <dcterms:modified xsi:type="dcterms:W3CDTF">2017-04-12T07:13:39Z</dcterms:modified>
</cp:coreProperties>
</file>